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2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drawings/drawing3.xml" ContentType="application/vnd.openxmlformats-officedocument.drawing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rank\Documents\AMAZON Textbook\Amamzon Web - Want to Learn More\"/>
    </mc:Choice>
  </mc:AlternateContent>
  <xr:revisionPtr revIDLastSave="0" documentId="13_ncr:1_{A3C5A755-0A80-48A4-9066-481992420FBC}" xr6:coauthVersionLast="45" xr6:coauthVersionMax="45" xr10:uidLastSave="{00000000-0000-0000-0000-000000000000}"/>
  <bookViews>
    <workbookView xWindow="-120" yWindow="-120" windowWidth="29040" windowHeight="15840" firstSheet="1" activeTab="1" xr2:uid="{69E02AA2-737D-43CF-AB1C-F163A43B7C0C}"/>
  </bookViews>
  <sheets>
    <sheet name="Fig.." sheetId="2" r:id="rId1"/>
    <sheet name="M1" sheetId="3" r:id="rId2"/>
    <sheet name="M2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5" i="4" l="1"/>
  <c r="C6" i="4"/>
  <c r="C7" i="4"/>
  <c r="C8" i="4"/>
  <c r="C9" i="4"/>
  <c r="C10" i="4"/>
  <c r="C11" i="4"/>
  <c r="C12" i="4"/>
  <c r="C13" i="4"/>
  <c r="C14" i="4"/>
  <c r="C15" i="4"/>
  <c r="C16" i="4"/>
  <c r="C5" i="3"/>
  <c r="C6" i="3"/>
  <c r="C7" i="3"/>
  <c r="C8" i="3"/>
  <c r="C9" i="3"/>
  <c r="C10" i="3"/>
  <c r="C11" i="3"/>
  <c r="C12" i="3"/>
  <c r="C13" i="3"/>
  <c r="C14" i="3"/>
  <c r="C15" i="3"/>
  <c r="C16" i="3"/>
  <c r="C5" i="2"/>
  <c r="J5" i="2"/>
  <c r="X5" i="2"/>
  <c r="AE5" i="2"/>
  <c r="AL5" i="2"/>
  <c r="AS5" i="2"/>
  <c r="C6" i="2"/>
  <c r="J6" i="2"/>
  <c r="Q6" i="2"/>
  <c r="X6" i="2"/>
  <c r="AE6" i="2"/>
  <c r="AK6" i="2"/>
  <c r="AL6" i="2" s="1"/>
  <c r="AR6" i="2"/>
  <c r="AS6" i="2" s="1"/>
  <c r="C7" i="2"/>
  <c r="J7" i="2"/>
  <c r="Q7" i="2"/>
  <c r="X7" i="2"/>
  <c r="AE7" i="2"/>
  <c r="C8" i="2"/>
  <c r="J8" i="2"/>
  <c r="Q8" i="2"/>
  <c r="X8" i="2"/>
  <c r="AE8" i="2"/>
  <c r="C9" i="2"/>
  <c r="J9" i="2"/>
  <c r="Q9" i="2"/>
  <c r="X9" i="2"/>
  <c r="AE9" i="2"/>
  <c r="C10" i="2"/>
  <c r="J10" i="2"/>
  <c r="Q10" i="2"/>
  <c r="X10" i="2"/>
  <c r="AE10" i="2"/>
  <c r="C11" i="2"/>
  <c r="J11" i="2"/>
  <c r="Q11" i="2"/>
  <c r="X11" i="2"/>
  <c r="AE11" i="2"/>
  <c r="C12" i="2"/>
  <c r="J12" i="2"/>
  <c r="Q12" i="2"/>
  <c r="X12" i="2"/>
  <c r="AE12" i="2"/>
  <c r="C13" i="2"/>
  <c r="J13" i="2"/>
  <c r="Q13" i="2"/>
  <c r="X13" i="2"/>
  <c r="AE13" i="2"/>
  <c r="C14" i="2"/>
  <c r="J14" i="2"/>
  <c r="Q14" i="2"/>
  <c r="X14" i="2"/>
  <c r="AE14" i="2"/>
  <c r="C15" i="2"/>
  <c r="J15" i="2"/>
  <c r="Q15" i="2"/>
  <c r="X15" i="2"/>
  <c r="AE15" i="2"/>
  <c r="AL15" i="2"/>
  <c r="AS15" i="2"/>
  <c r="C16" i="2"/>
  <c r="J16" i="2"/>
  <c r="Q16" i="2"/>
  <c r="X16" i="2"/>
  <c r="AE16" i="2"/>
  <c r="AK16" i="2"/>
  <c r="AL16" i="2"/>
  <c r="AR16" i="2"/>
  <c r="AS16" i="2" s="1"/>
  <c r="C17" i="2"/>
  <c r="J17" i="2"/>
  <c r="Q17" i="2"/>
  <c r="X17" i="2"/>
  <c r="AE17" i="2"/>
  <c r="AK17" i="2"/>
  <c r="AL17" i="2"/>
  <c r="C18" i="2"/>
  <c r="J18" i="2"/>
  <c r="Q18" i="2"/>
  <c r="X18" i="2"/>
  <c r="AE18" i="2"/>
  <c r="AK18" i="2"/>
  <c r="AL18" i="2" s="1"/>
  <c r="C19" i="2"/>
  <c r="J19" i="2"/>
  <c r="Q19" i="2"/>
  <c r="X19" i="2"/>
  <c r="AE19" i="2"/>
  <c r="C20" i="2"/>
  <c r="J20" i="2"/>
  <c r="Q20" i="2"/>
  <c r="X20" i="2"/>
  <c r="AE20" i="2"/>
  <c r="C21" i="2"/>
  <c r="J21" i="2"/>
  <c r="Q21" i="2"/>
  <c r="X21" i="2"/>
  <c r="AE21" i="2"/>
  <c r="C22" i="2"/>
  <c r="J22" i="2"/>
  <c r="Q22" i="2"/>
  <c r="X22" i="2"/>
  <c r="AE22" i="2"/>
  <c r="C23" i="2"/>
  <c r="J23" i="2"/>
  <c r="Q23" i="2"/>
  <c r="X23" i="2"/>
  <c r="AE23" i="2"/>
  <c r="C24" i="2"/>
  <c r="J24" i="2"/>
  <c r="Q24" i="2"/>
  <c r="X24" i="2"/>
  <c r="AE24" i="2"/>
  <c r="C25" i="2"/>
  <c r="J25" i="2"/>
  <c r="Q25" i="2"/>
  <c r="X25" i="2"/>
  <c r="AE25" i="2"/>
  <c r="C26" i="2"/>
  <c r="J26" i="2"/>
  <c r="Q26" i="2"/>
  <c r="X26" i="2"/>
  <c r="AE26" i="2"/>
  <c r="C27" i="2"/>
  <c r="J27" i="2"/>
  <c r="Q27" i="2"/>
  <c r="X27" i="2"/>
  <c r="AE27" i="2"/>
  <c r="C28" i="2"/>
  <c r="J28" i="2"/>
  <c r="Q28" i="2"/>
  <c r="X28" i="2"/>
  <c r="AE28" i="2"/>
  <c r="C29" i="2"/>
  <c r="J29" i="2"/>
  <c r="Q29" i="2"/>
  <c r="X29" i="2"/>
  <c r="AE29" i="2"/>
  <c r="C30" i="2"/>
  <c r="J30" i="2"/>
  <c r="Q30" i="2"/>
  <c r="X30" i="2"/>
  <c r="AE30" i="2"/>
  <c r="AK7" i="2" l="1"/>
  <c r="AK19" i="2"/>
  <c r="AR17" i="2"/>
  <c r="AR7" i="2"/>
  <c r="AK8" i="2" l="1"/>
  <c r="AL7" i="2"/>
  <c r="AS7" i="2"/>
  <c r="AR8" i="2"/>
  <c r="AK20" i="2"/>
  <c r="AL19" i="2"/>
  <c r="AS17" i="2"/>
  <c r="AR18" i="2"/>
  <c r="AL8" i="2" l="1"/>
  <c r="AK9" i="2"/>
  <c r="AL20" i="2"/>
  <c r="AK21" i="2"/>
  <c r="AS18" i="2"/>
  <c r="AR19" i="2"/>
  <c r="AS8" i="2"/>
  <c r="AR9" i="2"/>
  <c r="AL9" i="2" l="1"/>
  <c r="AK10" i="2"/>
  <c r="AS9" i="2"/>
  <c r="AR10" i="2"/>
  <c r="AR20" i="2"/>
  <c r="AS19" i="2"/>
  <c r="AL21" i="2"/>
  <c r="AK22" i="2"/>
  <c r="AK11" i="2" l="1"/>
  <c r="AL10" i="2"/>
  <c r="AL22" i="2"/>
  <c r="AK23" i="2"/>
  <c r="AS20" i="2"/>
  <c r="AR21" i="2"/>
  <c r="AS10" i="2"/>
  <c r="AR11" i="2"/>
  <c r="AL11" i="2" l="1"/>
  <c r="AK12" i="2"/>
  <c r="AS11" i="2"/>
  <c r="AR12" i="2"/>
  <c r="AS21" i="2"/>
  <c r="AR22" i="2"/>
  <c r="AL23" i="2"/>
  <c r="AK24" i="2"/>
  <c r="AL12" i="2" l="1"/>
  <c r="AK13" i="2"/>
  <c r="AS22" i="2"/>
  <c r="AR23" i="2"/>
  <c r="AS12" i="2"/>
  <c r="AR13" i="2"/>
  <c r="AL24" i="2"/>
  <c r="AK25" i="2"/>
  <c r="AL13" i="2" l="1"/>
  <c r="AK14" i="2"/>
  <c r="AL14" i="2" s="1"/>
  <c r="AK26" i="2"/>
  <c r="AL25" i="2"/>
  <c r="AS23" i="2"/>
  <c r="AR24" i="2"/>
  <c r="AR14" i="2"/>
  <c r="AS14" i="2" s="1"/>
  <c r="AS13" i="2"/>
  <c r="AS24" i="2" l="1"/>
  <c r="AR25" i="2"/>
  <c r="AL26" i="2"/>
  <c r="AK27" i="2"/>
  <c r="AK28" i="2" l="1"/>
  <c r="AL27" i="2"/>
  <c r="AR26" i="2"/>
  <c r="AS25" i="2"/>
  <c r="AS26" i="2" l="1"/>
  <c r="AR27" i="2"/>
  <c r="AL28" i="2"/>
  <c r="AK29" i="2"/>
  <c r="AL29" i="2" l="1"/>
  <c r="AK30" i="2"/>
  <c r="AR28" i="2"/>
  <c r="AS27" i="2"/>
  <c r="AS28" i="2" l="1"/>
  <c r="AR29" i="2"/>
  <c r="AL30" i="2"/>
  <c r="AK31" i="2"/>
  <c r="AK32" i="2" l="1"/>
  <c r="AL31" i="2"/>
  <c r="AS29" i="2"/>
  <c r="AR30" i="2"/>
  <c r="AR31" i="2" l="1"/>
  <c r="AS30" i="2"/>
  <c r="AL32" i="2"/>
  <c r="AK33" i="2"/>
  <c r="AK34" i="2" l="1"/>
  <c r="AL33" i="2"/>
  <c r="AS31" i="2"/>
  <c r="AR32" i="2"/>
  <c r="AS32" i="2" l="1"/>
  <c r="AR33" i="2"/>
  <c r="AL34" i="2"/>
  <c r="AK35" i="2"/>
  <c r="AK36" i="2" l="1"/>
  <c r="AL35" i="2"/>
  <c r="AS33" i="2"/>
  <c r="AR34" i="2"/>
  <c r="AR35" i="2" l="1"/>
  <c r="AS34" i="2"/>
  <c r="AL36" i="2"/>
  <c r="AK37" i="2"/>
  <c r="AK38" i="2" l="1"/>
  <c r="AL37" i="2"/>
  <c r="AS35" i="2"/>
  <c r="AR36" i="2"/>
  <c r="AS36" i="2" l="1"/>
  <c r="AR37" i="2"/>
  <c r="AL38" i="2"/>
  <c r="AK39" i="2"/>
  <c r="AS37" i="2" l="1"/>
  <c r="AR38" i="2"/>
  <c r="AK40" i="2"/>
  <c r="AL40" i="2" s="1"/>
  <c r="AL39" i="2"/>
  <c r="AR39" i="2" l="1"/>
  <c r="AS38" i="2"/>
  <c r="AS39" i="2" l="1"/>
  <c r="AR40" i="2"/>
  <c r="AS40" i="2" s="1"/>
</calcChain>
</file>

<file path=xl/sharedStrings.xml><?xml version="1.0" encoding="utf-8"?>
<sst xmlns="http://schemas.openxmlformats.org/spreadsheetml/2006/main" count="100" uniqueCount="47">
  <si>
    <t>y</t>
  </si>
  <si>
    <t>x</t>
  </si>
  <si>
    <t>Gompertz</t>
  </si>
  <si>
    <t>Logistics</t>
  </si>
  <si>
    <t>Modified Exponential</t>
  </si>
  <si>
    <t>Exponential</t>
  </si>
  <si>
    <t>Hyperbola</t>
  </si>
  <si>
    <t>Parabola</t>
  </si>
  <si>
    <t>Line = 2x + 4</t>
  </si>
  <si>
    <t>Curves</t>
  </si>
  <si>
    <t>Y</t>
  </si>
  <si>
    <t>Percentile</t>
  </si>
  <si>
    <t>Residuals</t>
  </si>
  <si>
    <t>Predicted Y</t>
  </si>
  <si>
    <t>Observation</t>
  </si>
  <si>
    <t>PROBABILITY OUTPUT</t>
  </si>
  <si>
    <t>RESIDUAL OUTPUT</t>
  </si>
  <si>
    <t>X Variable 1</t>
  </si>
  <si>
    <t>Intercept</t>
  </si>
  <si>
    <t>Upper 95.0%</t>
  </si>
  <si>
    <t>Lower 95.0%</t>
  </si>
  <si>
    <t>Upper 95%</t>
  </si>
  <si>
    <t>Lower 95%</t>
  </si>
  <si>
    <t>P-value</t>
  </si>
  <si>
    <t>t Stat</t>
  </si>
  <si>
    <t>Standard Error</t>
  </si>
  <si>
    <t>Coefficients</t>
  </si>
  <si>
    <t>Total</t>
  </si>
  <si>
    <t>Residual</t>
  </si>
  <si>
    <t>Regression</t>
  </si>
  <si>
    <t>Significance F</t>
  </si>
  <si>
    <t>F</t>
  </si>
  <si>
    <t>MS</t>
  </si>
  <si>
    <t>SS</t>
  </si>
  <si>
    <t>df</t>
  </si>
  <si>
    <t>ANOVA</t>
  </si>
  <si>
    <t>Observations</t>
  </si>
  <si>
    <t>Adjusted R Square</t>
  </si>
  <si>
    <t>R Square</t>
  </si>
  <si>
    <t>Multiple R</t>
  </si>
  <si>
    <t>Regression Statistics</t>
  </si>
  <si>
    <t>SUMMARY OUTPUT</t>
  </si>
  <si>
    <t>x* = 1/x</t>
  </si>
  <si>
    <t>Sales (£000's)</t>
  </si>
  <si>
    <t>Price</t>
  </si>
  <si>
    <t>M1</t>
  </si>
  <si>
    <t>Model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</si>
</sst>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1" xfId="0" applyFill="1" applyBorder="1" applyAlignment="1"/>
    <xf numFmtId="0" fontId="0" fillId="0" borderId="0" xfId="0" applyFill="1" applyBorder="1" applyAlignment="1"/>
    <xf numFmtId="0" fontId="2" fillId="0" borderId="2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Continuous"/>
    </xf>
    <xf numFmtId="2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Line y = 2x + 4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'Fig..'!$B$5:$B$30</c:f>
              <c:numCache>
                <c:formatCode>General</c:formatCode>
                <c:ptCount val="26"/>
                <c:pt idx="0">
                  <c:v>0</c:v>
                </c:pt>
                <c:pt idx="1">
                  <c:v>0.2</c:v>
                </c:pt>
                <c:pt idx="2">
                  <c:v>0.4</c:v>
                </c:pt>
                <c:pt idx="3">
                  <c:v>0.6</c:v>
                </c:pt>
                <c:pt idx="4">
                  <c:v>0.8</c:v>
                </c:pt>
                <c:pt idx="5">
                  <c:v>1</c:v>
                </c:pt>
                <c:pt idx="6">
                  <c:v>1.2</c:v>
                </c:pt>
                <c:pt idx="7">
                  <c:v>1.4</c:v>
                </c:pt>
                <c:pt idx="8">
                  <c:v>1.6</c:v>
                </c:pt>
                <c:pt idx="9">
                  <c:v>1.8</c:v>
                </c:pt>
                <c:pt idx="10">
                  <c:v>2</c:v>
                </c:pt>
                <c:pt idx="11">
                  <c:v>2.2000000000000002</c:v>
                </c:pt>
                <c:pt idx="12">
                  <c:v>2.4</c:v>
                </c:pt>
                <c:pt idx="13">
                  <c:v>2.6</c:v>
                </c:pt>
                <c:pt idx="14">
                  <c:v>2.8</c:v>
                </c:pt>
                <c:pt idx="15">
                  <c:v>3</c:v>
                </c:pt>
                <c:pt idx="16">
                  <c:v>3.2</c:v>
                </c:pt>
                <c:pt idx="17">
                  <c:v>3.4</c:v>
                </c:pt>
                <c:pt idx="18">
                  <c:v>3.6</c:v>
                </c:pt>
                <c:pt idx="19">
                  <c:v>3.8</c:v>
                </c:pt>
                <c:pt idx="20">
                  <c:v>4</c:v>
                </c:pt>
                <c:pt idx="21">
                  <c:v>4.2</c:v>
                </c:pt>
                <c:pt idx="22">
                  <c:v>4.4000000000000004</c:v>
                </c:pt>
                <c:pt idx="23">
                  <c:v>4.5999999999999996</c:v>
                </c:pt>
                <c:pt idx="24">
                  <c:v>4.8</c:v>
                </c:pt>
                <c:pt idx="25">
                  <c:v>5</c:v>
                </c:pt>
              </c:numCache>
            </c:numRef>
          </c:xVal>
          <c:yVal>
            <c:numRef>
              <c:f>'Fig..'!$C$5:$C$30</c:f>
              <c:numCache>
                <c:formatCode>General</c:formatCode>
                <c:ptCount val="26"/>
                <c:pt idx="0">
                  <c:v>4</c:v>
                </c:pt>
                <c:pt idx="1">
                  <c:v>4.4000000000000004</c:v>
                </c:pt>
                <c:pt idx="2">
                  <c:v>4.8</c:v>
                </c:pt>
                <c:pt idx="3">
                  <c:v>5.2</c:v>
                </c:pt>
                <c:pt idx="4">
                  <c:v>5.6</c:v>
                </c:pt>
                <c:pt idx="5">
                  <c:v>6</c:v>
                </c:pt>
                <c:pt idx="6">
                  <c:v>6.4</c:v>
                </c:pt>
                <c:pt idx="7">
                  <c:v>6.8</c:v>
                </c:pt>
                <c:pt idx="8">
                  <c:v>7.2</c:v>
                </c:pt>
                <c:pt idx="9">
                  <c:v>7.6</c:v>
                </c:pt>
                <c:pt idx="10">
                  <c:v>8</c:v>
                </c:pt>
                <c:pt idx="11">
                  <c:v>8.4</c:v>
                </c:pt>
                <c:pt idx="12">
                  <c:v>8.8000000000000007</c:v>
                </c:pt>
                <c:pt idx="13">
                  <c:v>9.1999999999999993</c:v>
                </c:pt>
                <c:pt idx="14">
                  <c:v>9.6</c:v>
                </c:pt>
                <c:pt idx="15">
                  <c:v>10</c:v>
                </c:pt>
                <c:pt idx="16">
                  <c:v>10.4</c:v>
                </c:pt>
                <c:pt idx="17">
                  <c:v>10.8</c:v>
                </c:pt>
                <c:pt idx="18">
                  <c:v>11.2</c:v>
                </c:pt>
                <c:pt idx="19">
                  <c:v>11.6</c:v>
                </c:pt>
                <c:pt idx="20">
                  <c:v>12</c:v>
                </c:pt>
                <c:pt idx="21">
                  <c:v>12.4</c:v>
                </c:pt>
                <c:pt idx="22">
                  <c:v>12.8</c:v>
                </c:pt>
                <c:pt idx="23">
                  <c:v>13.2</c:v>
                </c:pt>
                <c:pt idx="24">
                  <c:v>13.6</c:v>
                </c:pt>
                <c:pt idx="25">
                  <c:v>14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DD4-4D75-9682-6F475AA14F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17142320"/>
        <c:axId val="917144288"/>
      </c:scatterChart>
      <c:valAx>
        <c:axId val="9171423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7144288"/>
        <c:crosses val="autoZero"/>
        <c:crossBetween val="midCat"/>
      </c:valAx>
      <c:valAx>
        <c:axId val="917144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714232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X Variable 1  Residual Plot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>
              <a:noFill/>
            </a:ln>
          </c:spPr>
          <c:xVal>
            <c:numRef>
              <c:f>'M1'!$A$5:$A$16</c:f>
              <c:numCache>
                <c:formatCode>0.00</c:formatCode>
                <c:ptCount val="12"/>
                <c:pt idx="0">
                  <c:v>0.3</c:v>
                </c:pt>
                <c:pt idx="1">
                  <c:v>0.4</c:v>
                </c:pt>
                <c:pt idx="2">
                  <c:v>0.5</c:v>
                </c:pt>
                <c:pt idx="3">
                  <c:v>0.57999999999999996</c:v>
                </c:pt>
                <c:pt idx="4">
                  <c:v>0.6</c:v>
                </c:pt>
                <c:pt idx="5">
                  <c:v>0.65</c:v>
                </c:pt>
                <c:pt idx="6">
                  <c:v>0.7</c:v>
                </c:pt>
                <c:pt idx="7">
                  <c:v>1.1000000000000001</c:v>
                </c:pt>
                <c:pt idx="8">
                  <c:v>1.1499999999999999</c:v>
                </c:pt>
                <c:pt idx="9">
                  <c:v>1.4</c:v>
                </c:pt>
                <c:pt idx="10">
                  <c:v>1.8</c:v>
                </c:pt>
                <c:pt idx="11">
                  <c:v>2.6</c:v>
                </c:pt>
              </c:numCache>
            </c:numRef>
          </c:xVal>
          <c:yVal>
            <c:numRef>
              <c:f>'M1'!$C$44:$C$55</c:f>
              <c:numCache>
                <c:formatCode>General</c:formatCode>
                <c:ptCount val="12"/>
                <c:pt idx="0">
                  <c:v>7.2365223893436337</c:v>
                </c:pt>
                <c:pt idx="1">
                  <c:v>2.9695508896844274</c:v>
                </c:pt>
                <c:pt idx="2">
                  <c:v>1.7025793900252069</c:v>
                </c:pt>
                <c:pt idx="3">
                  <c:v>-0.51099780970216102</c:v>
                </c:pt>
                <c:pt idx="4">
                  <c:v>-0.56439210963399944</c:v>
                </c:pt>
                <c:pt idx="5">
                  <c:v>-2.1978778594636026</c:v>
                </c:pt>
                <c:pt idx="6">
                  <c:v>-4.83136360929322</c:v>
                </c:pt>
                <c:pt idx="7">
                  <c:v>-0.89924960793007358</c:v>
                </c:pt>
                <c:pt idx="8">
                  <c:v>-3.5327353577596767</c:v>
                </c:pt>
                <c:pt idx="9">
                  <c:v>-2.7001641069077067</c:v>
                </c:pt>
                <c:pt idx="10">
                  <c:v>-1.7680501055445603</c:v>
                </c:pt>
                <c:pt idx="11">
                  <c:v>5.0961778971817182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7FD-477A-9DB3-CA8BC02F00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22486440"/>
        <c:axId val="822482504"/>
      </c:scatterChart>
      <c:valAx>
        <c:axId val="8224864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X Variable 1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crossAx val="822482504"/>
        <c:crosses val="autoZero"/>
        <c:crossBetween val="midCat"/>
      </c:valAx>
      <c:valAx>
        <c:axId val="82248250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Residuals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822486440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Normal Probability Plot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>
              <a:noFill/>
            </a:ln>
          </c:spPr>
          <c:xVal>
            <c:numRef>
              <c:f>'M1'!$E$44:$E$55</c:f>
              <c:numCache>
                <c:formatCode>General</c:formatCode>
                <c:ptCount val="12"/>
                <c:pt idx="0">
                  <c:v>4.166666666666667</c:v>
                </c:pt>
                <c:pt idx="1">
                  <c:v>12.5</c:v>
                </c:pt>
                <c:pt idx="2">
                  <c:v>20.833333333333336</c:v>
                </c:pt>
                <c:pt idx="3">
                  <c:v>29.166666666666668</c:v>
                </c:pt>
                <c:pt idx="4">
                  <c:v>37.5</c:v>
                </c:pt>
                <c:pt idx="5">
                  <c:v>45.833333333333336</c:v>
                </c:pt>
                <c:pt idx="6">
                  <c:v>54.166666666666664</c:v>
                </c:pt>
                <c:pt idx="7">
                  <c:v>62.5</c:v>
                </c:pt>
                <c:pt idx="8">
                  <c:v>70.833333333333343</c:v>
                </c:pt>
                <c:pt idx="9">
                  <c:v>79.166666666666671</c:v>
                </c:pt>
                <c:pt idx="10">
                  <c:v>87.500000000000014</c:v>
                </c:pt>
                <c:pt idx="11">
                  <c:v>95.833333333333343</c:v>
                </c:pt>
              </c:numCache>
            </c:numRef>
          </c:xVal>
          <c:yVal>
            <c:numRef>
              <c:f>'M1'!$F$44:$F$55</c:f>
              <c:numCache>
                <c:formatCode>General</c:formatCode>
                <c:ptCount val="12"/>
                <c:pt idx="0">
                  <c:v>80</c:v>
                </c:pt>
                <c:pt idx="1">
                  <c:v>81</c:v>
                </c:pt>
                <c:pt idx="2">
                  <c:v>82</c:v>
                </c:pt>
                <c:pt idx="3">
                  <c:v>83</c:v>
                </c:pt>
                <c:pt idx="4">
                  <c:v>85</c:v>
                </c:pt>
                <c:pt idx="5">
                  <c:v>86</c:v>
                </c:pt>
                <c:pt idx="6">
                  <c:v>88</c:v>
                </c:pt>
                <c:pt idx="7">
                  <c:v>90</c:v>
                </c:pt>
                <c:pt idx="8">
                  <c:v>90.2</c:v>
                </c:pt>
                <c:pt idx="9">
                  <c:v>93</c:v>
                </c:pt>
                <c:pt idx="10">
                  <c:v>95</c:v>
                </c:pt>
                <c:pt idx="11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183-41A6-A526-D13F6AA8AF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22501200"/>
        <c:axId val="822502184"/>
      </c:scatterChart>
      <c:valAx>
        <c:axId val="8225012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Sample Percentile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822502184"/>
        <c:crosses val="autoZero"/>
        <c:crossBetween val="midCat"/>
      </c:valAx>
      <c:valAx>
        <c:axId val="82250218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Y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822501200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X Variable 1  Residual Plot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>
              <a:noFill/>
            </a:ln>
          </c:spPr>
          <c:xVal>
            <c:numRef>
              <c:f>'M2'!$C$5:$C$16</c:f>
              <c:numCache>
                <c:formatCode>0.0000</c:formatCode>
                <c:ptCount val="12"/>
                <c:pt idx="0">
                  <c:v>3.3333333333333335</c:v>
                </c:pt>
                <c:pt idx="1">
                  <c:v>2.5</c:v>
                </c:pt>
                <c:pt idx="2">
                  <c:v>2</c:v>
                </c:pt>
                <c:pt idx="3">
                  <c:v>1.7241379310344829</c:v>
                </c:pt>
                <c:pt idx="4">
                  <c:v>1.6666666666666667</c:v>
                </c:pt>
                <c:pt idx="5">
                  <c:v>1.5384615384615383</c:v>
                </c:pt>
                <c:pt idx="6">
                  <c:v>1.4285714285714286</c:v>
                </c:pt>
                <c:pt idx="7">
                  <c:v>0.90909090909090906</c:v>
                </c:pt>
                <c:pt idx="8">
                  <c:v>0.86956521739130443</c:v>
                </c:pt>
                <c:pt idx="9">
                  <c:v>0.7142857142857143</c:v>
                </c:pt>
                <c:pt idx="10">
                  <c:v>0.55555555555555558</c:v>
                </c:pt>
                <c:pt idx="11">
                  <c:v>0.38461538461538458</c:v>
                </c:pt>
              </c:numCache>
            </c:numRef>
          </c:xVal>
          <c:yVal>
            <c:numRef>
              <c:f>'M2'!$C$44:$C$55</c:f>
              <c:numCache>
                <c:formatCode>General</c:formatCode>
                <c:ptCount val="12"/>
                <c:pt idx="0">
                  <c:v>-0.72274176214165209</c:v>
                </c:pt>
                <c:pt idx="1">
                  <c:v>6.7497490810950467E-2</c:v>
                </c:pt>
                <c:pt idx="2">
                  <c:v>1.541641042582512</c:v>
                </c:pt>
                <c:pt idx="3">
                  <c:v>0.65840989873234435</c:v>
                </c:pt>
                <c:pt idx="4">
                  <c:v>0.85773674376355302</c:v>
                </c:pt>
                <c:pt idx="5">
                  <c:v>-0.25145721732066306</c:v>
                </c:pt>
                <c:pt idx="6">
                  <c:v>-2.4879091839642768</c:v>
                </c:pt>
                <c:pt idx="7">
                  <c:v>2.1215906100840982</c:v>
                </c:pt>
                <c:pt idx="8">
                  <c:v>-0.60377353602090977</c:v>
                </c:pt>
                <c:pt idx="9">
                  <c:v>-0.52484696714775225</c:v>
                </c:pt>
                <c:pt idx="10">
                  <c:v>-1.4219442522996388</c:v>
                </c:pt>
                <c:pt idx="11">
                  <c:v>0.76579713292140639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583-4FF3-8E3C-FED8BD21E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58914064"/>
        <c:axId val="858915048"/>
      </c:scatterChart>
      <c:valAx>
        <c:axId val="8589140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X Variable 1</a:t>
                </a:r>
              </a:p>
            </c:rich>
          </c:tx>
          <c:overlay val="0"/>
        </c:title>
        <c:numFmt formatCode="0.0000" sourceLinked="1"/>
        <c:majorTickMark val="out"/>
        <c:minorTickMark val="none"/>
        <c:tickLblPos val="nextTo"/>
        <c:crossAx val="858915048"/>
        <c:crosses val="autoZero"/>
        <c:crossBetween val="midCat"/>
      </c:valAx>
      <c:valAx>
        <c:axId val="85891504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Residuals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858914064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Normal Probability Plot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>
              <a:noFill/>
            </a:ln>
          </c:spPr>
          <c:trendline>
            <c:trendlineType val="poly"/>
            <c:order val="2"/>
            <c:dispRSqr val="0"/>
            <c:dispEq val="0"/>
          </c:trendline>
          <c:xVal>
            <c:numRef>
              <c:f>'M2'!$E$44:$E$55</c:f>
              <c:numCache>
                <c:formatCode>General</c:formatCode>
                <c:ptCount val="12"/>
                <c:pt idx="0">
                  <c:v>4.166666666666667</c:v>
                </c:pt>
                <c:pt idx="1">
                  <c:v>12.5</c:v>
                </c:pt>
                <c:pt idx="2">
                  <c:v>20.833333333333336</c:v>
                </c:pt>
                <c:pt idx="3">
                  <c:v>29.166666666666668</c:v>
                </c:pt>
                <c:pt idx="4">
                  <c:v>37.5</c:v>
                </c:pt>
                <c:pt idx="5">
                  <c:v>45.833333333333336</c:v>
                </c:pt>
                <c:pt idx="6">
                  <c:v>54.166666666666664</c:v>
                </c:pt>
                <c:pt idx="7">
                  <c:v>62.5</c:v>
                </c:pt>
                <c:pt idx="8">
                  <c:v>70.833333333333343</c:v>
                </c:pt>
                <c:pt idx="9">
                  <c:v>79.166666666666671</c:v>
                </c:pt>
                <c:pt idx="10">
                  <c:v>87.500000000000014</c:v>
                </c:pt>
                <c:pt idx="11">
                  <c:v>95.833333333333343</c:v>
                </c:pt>
              </c:numCache>
            </c:numRef>
          </c:xVal>
          <c:yVal>
            <c:numRef>
              <c:f>'M2'!$F$44:$F$55</c:f>
              <c:numCache>
                <c:formatCode>General</c:formatCode>
                <c:ptCount val="12"/>
                <c:pt idx="0">
                  <c:v>80</c:v>
                </c:pt>
                <c:pt idx="1">
                  <c:v>81</c:v>
                </c:pt>
                <c:pt idx="2">
                  <c:v>82</c:v>
                </c:pt>
                <c:pt idx="3">
                  <c:v>83</c:v>
                </c:pt>
                <c:pt idx="4">
                  <c:v>85</c:v>
                </c:pt>
                <c:pt idx="5">
                  <c:v>86</c:v>
                </c:pt>
                <c:pt idx="6">
                  <c:v>88</c:v>
                </c:pt>
                <c:pt idx="7">
                  <c:v>90</c:v>
                </c:pt>
                <c:pt idx="8">
                  <c:v>90.2</c:v>
                </c:pt>
                <c:pt idx="9">
                  <c:v>93</c:v>
                </c:pt>
                <c:pt idx="10">
                  <c:v>95</c:v>
                </c:pt>
                <c:pt idx="11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92C-4649-8893-9211148662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65191296"/>
        <c:axId val="465185064"/>
      </c:scatterChart>
      <c:valAx>
        <c:axId val="4651912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Sample Percentile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465185064"/>
        <c:crosses val="autoZero"/>
        <c:crossBetween val="midCat"/>
      </c:valAx>
      <c:valAx>
        <c:axId val="46518506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Y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465191296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Parabola curve y = x</a:t>
            </a:r>
            <a:r>
              <a:rPr lang="en-GB" baseline="30000"/>
              <a:t>2</a:t>
            </a:r>
            <a:r>
              <a:rPr lang="en-GB"/>
              <a:t> + 4x + 2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'Fig..'!$I$5:$I$30</c:f>
              <c:numCache>
                <c:formatCode>General</c:formatCode>
                <c:ptCount val="26"/>
                <c:pt idx="0">
                  <c:v>0</c:v>
                </c:pt>
                <c:pt idx="1">
                  <c:v>0.2</c:v>
                </c:pt>
                <c:pt idx="2">
                  <c:v>0.4</c:v>
                </c:pt>
                <c:pt idx="3">
                  <c:v>0.6</c:v>
                </c:pt>
                <c:pt idx="4">
                  <c:v>0.8</c:v>
                </c:pt>
                <c:pt idx="5">
                  <c:v>1</c:v>
                </c:pt>
                <c:pt idx="6">
                  <c:v>1.2</c:v>
                </c:pt>
                <c:pt idx="7">
                  <c:v>1.4</c:v>
                </c:pt>
                <c:pt idx="8">
                  <c:v>1.6</c:v>
                </c:pt>
                <c:pt idx="9">
                  <c:v>1.8</c:v>
                </c:pt>
                <c:pt idx="10">
                  <c:v>2</c:v>
                </c:pt>
                <c:pt idx="11">
                  <c:v>2.2000000000000002</c:v>
                </c:pt>
                <c:pt idx="12">
                  <c:v>2.4</c:v>
                </c:pt>
                <c:pt idx="13">
                  <c:v>2.6</c:v>
                </c:pt>
                <c:pt idx="14">
                  <c:v>2.8</c:v>
                </c:pt>
                <c:pt idx="15">
                  <c:v>3</c:v>
                </c:pt>
                <c:pt idx="16">
                  <c:v>3.2</c:v>
                </c:pt>
                <c:pt idx="17">
                  <c:v>3.4</c:v>
                </c:pt>
                <c:pt idx="18">
                  <c:v>3.6</c:v>
                </c:pt>
                <c:pt idx="19">
                  <c:v>3.8</c:v>
                </c:pt>
                <c:pt idx="20">
                  <c:v>4</c:v>
                </c:pt>
                <c:pt idx="21">
                  <c:v>4.2</c:v>
                </c:pt>
                <c:pt idx="22">
                  <c:v>4.4000000000000004</c:v>
                </c:pt>
                <c:pt idx="23">
                  <c:v>4.5999999999999996</c:v>
                </c:pt>
                <c:pt idx="24">
                  <c:v>4.8</c:v>
                </c:pt>
                <c:pt idx="25">
                  <c:v>5</c:v>
                </c:pt>
              </c:numCache>
            </c:numRef>
          </c:xVal>
          <c:yVal>
            <c:numRef>
              <c:f>'Fig..'!$J$5:$J$30</c:f>
              <c:numCache>
                <c:formatCode>General</c:formatCode>
                <c:ptCount val="26"/>
                <c:pt idx="0">
                  <c:v>2</c:v>
                </c:pt>
                <c:pt idx="1">
                  <c:v>2.84</c:v>
                </c:pt>
                <c:pt idx="2">
                  <c:v>3.7600000000000002</c:v>
                </c:pt>
                <c:pt idx="3">
                  <c:v>4.76</c:v>
                </c:pt>
                <c:pt idx="4">
                  <c:v>5.84</c:v>
                </c:pt>
                <c:pt idx="5">
                  <c:v>7</c:v>
                </c:pt>
                <c:pt idx="6">
                  <c:v>8.24</c:v>
                </c:pt>
                <c:pt idx="7">
                  <c:v>9.5599999999999987</c:v>
                </c:pt>
                <c:pt idx="8">
                  <c:v>10.96</c:v>
                </c:pt>
                <c:pt idx="9">
                  <c:v>12.440000000000001</c:v>
                </c:pt>
                <c:pt idx="10">
                  <c:v>14</c:v>
                </c:pt>
                <c:pt idx="11">
                  <c:v>15.64</c:v>
                </c:pt>
                <c:pt idx="12">
                  <c:v>17.36</c:v>
                </c:pt>
                <c:pt idx="13">
                  <c:v>19.16</c:v>
                </c:pt>
                <c:pt idx="14">
                  <c:v>21.04</c:v>
                </c:pt>
                <c:pt idx="15">
                  <c:v>23</c:v>
                </c:pt>
                <c:pt idx="16">
                  <c:v>25.040000000000003</c:v>
                </c:pt>
                <c:pt idx="17">
                  <c:v>27.159999999999997</c:v>
                </c:pt>
                <c:pt idx="18">
                  <c:v>29.36</c:v>
                </c:pt>
                <c:pt idx="19">
                  <c:v>31.64</c:v>
                </c:pt>
                <c:pt idx="20">
                  <c:v>34</c:v>
                </c:pt>
                <c:pt idx="21">
                  <c:v>36.44</c:v>
                </c:pt>
                <c:pt idx="22">
                  <c:v>38.960000000000008</c:v>
                </c:pt>
                <c:pt idx="23">
                  <c:v>41.559999999999995</c:v>
                </c:pt>
                <c:pt idx="24">
                  <c:v>44.239999999999995</c:v>
                </c:pt>
                <c:pt idx="25">
                  <c:v>47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B66-460D-9B48-D0A8B3D537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08571408"/>
        <c:axId val="908574032"/>
      </c:scatterChart>
      <c:valAx>
        <c:axId val="9085714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08574032"/>
        <c:crosses val="autoZero"/>
        <c:crossBetween val="midCat"/>
      </c:valAx>
      <c:valAx>
        <c:axId val="9085740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0857140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Hyperbola curve y = 4 / x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'Fig..'!$P$5:$P$30</c:f>
              <c:numCache>
                <c:formatCode>General</c:formatCode>
                <c:ptCount val="26"/>
                <c:pt idx="0">
                  <c:v>0</c:v>
                </c:pt>
                <c:pt idx="1">
                  <c:v>0.2</c:v>
                </c:pt>
                <c:pt idx="2">
                  <c:v>0.4</c:v>
                </c:pt>
                <c:pt idx="3">
                  <c:v>0.6</c:v>
                </c:pt>
                <c:pt idx="4">
                  <c:v>0.8</c:v>
                </c:pt>
                <c:pt idx="5">
                  <c:v>1</c:v>
                </c:pt>
                <c:pt idx="6">
                  <c:v>1.2</c:v>
                </c:pt>
                <c:pt idx="7">
                  <c:v>1.4</c:v>
                </c:pt>
                <c:pt idx="8">
                  <c:v>1.6</c:v>
                </c:pt>
                <c:pt idx="9">
                  <c:v>1.8</c:v>
                </c:pt>
                <c:pt idx="10">
                  <c:v>2</c:v>
                </c:pt>
                <c:pt idx="11">
                  <c:v>2.2000000000000002</c:v>
                </c:pt>
                <c:pt idx="12">
                  <c:v>2.4</c:v>
                </c:pt>
                <c:pt idx="13">
                  <c:v>2.6</c:v>
                </c:pt>
                <c:pt idx="14">
                  <c:v>2.8</c:v>
                </c:pt>
                <c:pt idx="15">
                  <c:v>3</c:v>
                </c:pt>
                <c:pt idx="16">
                  <c:v>3.2</c:v>
                </c:pt>
                <c:pt idx="17">
                  <c:v>3.4</c:v>
                </c:pt>
                <c:pt idx="18">
                  <c:v>3.6</c:v>
                </c:pt>
                <c:pt idx="19">
                  <c:v>3.8</c:v>
                </c:pt>
                <c:pt idx="20">
                  <c:v>4</c:v>
                </c:pt>
                <c:pt idx="21">
                  <c:v>4.2</c:v>
                </c:pt>
                <c:pt idx="22">
                  <c:v>4.4000000000000004</c:v>
                </c:pt>
                <c:pt idx="23">
                  <c:v>4.5999999999999996</c:v>
                </c:pt>
                <c:pt idx="24">
                  <c:v>4.8</c:v>
                </c:pt>
                <c:pt idx="25">
                  <c:v>5</c:v>
                </c:pt>
              </c:numCache>
            </c:numRef>
          </c:xVal>
          <c:yVal>
            <c:numRef>
              <c:f>'Fig..'!$Q$5:$Q$30</c:f>
              <c:numCache>
                <c:formatCode>General</c:formatCode>
                <c:ptCount val="26"/>
                <c:pt idx="1">
                  <c:v>20</c:v>
                </c:pt>
                <c:pt idx="2">
                  <c:v>10</c:v>
                </c:pt>
                <c:pt idx="3">
                  <c:v>6.666666666666667</c:v>
                </c:pt>
                <c:pt idx="4">
                  <c:v>5</c:v>
                </c:pt>
                <c:pt idx="5">
                  <c:v>4</c:v>
                </c:pt>
                <c:pt idx="6">
                  <c:v>3.3333333333333335</c:v>
                </c:pt>
                <c:pt idx="7">
                  <c:v>2.8571428571428572</c:v>
                </c:pt>
                <c:pt idx="8">
                  <c:v>2.5</c:v>
                </c:pt>
                <c:pt idx="9">
                  <c:v>2.2222222222222223</c:v>
                </c:pt>
                <c:pt idx="10">
                  <c:v>2</c:v>
                </c:pt>
                <c:pt idx="11">
                  <c:v>1.8181818181818181</c:v>
                </c:pt>
                <c:pt idx="12">
                  <c:v>1.6666666666666667</c:v>
                </c:pt>
                <c:pt idx="13">
                  <c:v>1.5384615384615383</c:v>
                </c:pt>
                <c:pt idx="14">
                  <c:v>1.4285714285714286</c:v>
                </c:pt>
                <c:pt idx="15">
                  <c:v>1.3333333333333333</c:v>
                </c:pt>
                <c:pt idx="16">
                  <c:v>1.25</c:v>
                </c:pt>
                <c:pt idx="17">
                  <c:v>1.1764705882352942</c:v>
                </c:pt>
                <c:pt idx="18">
                  <c:v>1.1111111111111112</c:v>
                </c:pt>
                <c:pt idx="19">
                  <c:v>1.0526315789473684</c:v>
                </c:pt>
                <c:pt idx="20">
                  <c:v>1</c:v>
                </c:pt>
                <c:pt idx="21">
                  <c:v>0.95238095238095233</c:v>
                </c:pt>
                <c:pt idx="22">
                  <c:v>0.90909090909090906</c:v>
                </c:pt>
                <c:pt idx="23">
                  <c:v>0.86956521739130443</c:v>
                </c:pt>
                <c:pt idx="24">
                  <c:v>0.83333333333333337</c:v>
                </c:pt>
                <c:pt idx="25">
                  <c:v>0.8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F944-47D9-B157-8FA4D834FD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15894592"/>
        <c:axId val="915896232"/>
      </c:scatterChart>
      <c:valAx>
        <c:axId val="9158945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5896232"/>
        <c:crosses val="autoZero"/>
        <c:crossBetween val="midCat"/>
      </c:valAx>
      <c:valAx>
        <c:axId val="9158962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589459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Exponential curve y = 2.5 (2.5)</a:t>
            </a:r>
            <a:r>
              <a:rPr lang="en-GB" baseline="30000"/>
              <a:t>x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'Fig..'!$W$5:$W$30</c:f>
              <c:numCache>
                <c:formatCode>General</c:formatCode>
                <c:ptCount val="26"/>
                <c:pt idx="0">
                  <c:v>0</c:v>
                </c:pt>
                <c:pt idx="1">
                  <c:v>0.2</c:v>
                </c:pt>
                <c:pt idx="2">
                  <c:v>0.4</c:v>
                </c:pt>
                <c:pt idx="3">
                  <c:v>0.6</c:v>
                </c:pt>
                <c:pt idx="4">
                  <c:v>0.8</c:v>
                </c:pt>
                <c:pt idx="5">
                  <c:v>1</c:v>
                </c:pt>
                <c:pt idx="6">
                  <c:v>1.2</c:v>
                </c:pt>
                <c:pt idx="7">
                  <c:v>1.4</c:v>
                </c:pt>
                <c:pt idx="8">
                  <c:v>1.6</c:v>
                </c:pt>
                <c:pt idx="9">
                  <c:v>1.8</c:v>
                </c:pt>
                <c:pt idx="10">
                  <c:v>2</c:v>
                </c:pt>
                <c:pt idx="11">
                  <c:v>2.2000000000000002</c:v>
                </c:pt>
                <c:pt idx="12">
                  <c:v>2.4</c:v>
                </c:pt>
                <c:pt idx="13">
                  <c:v>2.6</c:v>
                </c:pt>
                <c:pt idx="14">
                  <c:v>2.8</c:v>
                </c:pt>
                <c:pt idx="15">
                  <c:v>3</c:v>
                </c:pt>
                <c:pt idx="16">
                  <c:v>3.2</c:v>
                </c:pt>
                <c:pt idx="17">
                  <c:v>3.4</c:v>
                </c:pt>
                <c:pt idx="18">
                  <c:v>3.6</c:v>
                </c:pt>
                <c:pt idx="19">
                  <c:v>3.8</c:v>
                </c:pt>
                <c:pt idx="20">
                  <c:v>4</c:v>
                </c:pt>
                <c:pt idx="21">
                  <c:v>4.2</c:v>
                </c:pt>
                <c:pt idx="22">
                  <c:v>4.4000000000000004</c:v>
                </c:pt>
                <c:pt idx="23">
                  <c:v>4.5999999999999996</c:v>
                </c:pt>
                <c:pt idx="24">
                  <c:v>4.8</c:v>
                </c:pt>
                <c:pt idx="25">
                  <c:v>5</c:v>
                </c:pt>
              </c:numCache>
            </c:numRef>
          </c:xVal>
          <c:yVal>
            <c:numRef>
              <c:f>'Fig..'!$X$5:$X$30</c:f>
              <c:numCache>
                <c:formatCode>General</c:formatCode>
                <c:ptCount val="26"/>
                <c:pt idx="0">
                  <c:v>2.5</c:v>
                </c:pt>
                <c:pt idx="1">
                  <c:v>3.0028110849535783</c:v>
                </c:pt>
                <c:pt idx="2">
                  <c:v>3.606749764768034</c:v>
                </c:pt>
                <c:pt idx="3">
                  <c:v>4.3321552697196655</c:v>
                </c:pt>
                <c:pt idx="4">
                  <c:v>5.2034575462617072</c:v>
                </c:pt>
                <c:pt idx="5">
                  <c:v>6.25</c:v>
                </c:pt>
                <c:pt idx="6">
                  <c:v>7.5070277123839455</c:v>
                </c:pt>
                <c:pt idx="7">
                  <c:v>9.0168744119200834</c:v>
                </c:pt>
                <c:pt idx="8">
                  <c:v>10.830388174299163</c:v>
                </c:pt>
                <c:pt idx="9">
                  <c:v>13.008643865654268</c:v>
                </c:pt>
                <c:pt idx="10">
                  <c:v>15.625</c:v>
                </c:pt>
                <c:pt idx="11">
                  <c:v>18.767569280959869</c:v>
                </c:pt>
                <c:pt idx="12">
                  <c:v>22.542186029800217</c:v>
                </c:pt>
                <c:pt idx="13">
                  <c:v>27.075970435747905</c:v>
                </c:pt>
                <c:pt idx="14">
                  <c:v>32.521609664135667</c:v>
                </c:pt>
                <c:pt idx="15">
                  <c:v>39.0625</c:v>
                </c:pt>
                <c:pt idx="16">
                  <c:v>46.918923202399682</c:v>
                </c:pt>
                <c:pt idx="17">
                  <c:v>56.355465074500543</c:v>
                </c:pt>
                <c:pt idx="18">
                  <c:v>67.689926089369777</c:v>
                </c:pt>
                <c:pt idx="19">
                  <c:v>81.304024160339168</c:v>
                </c:pt>
                <c:pt idx="20">
                  <c:v>97.65625</c:v>
                </c:pt>
                <c:pt idx="21">
                  <c:v>117.29730800599918</c:v>
                </c:pt>
                <c:pt idx="22">
                  <c:v>140.88866268625142</c:v>
                </c:pt>
                <c:pt idx="23">
                  <c:v>169.22481522342437</c:v>
                </c:pt>
                <c:pt idx="24">
                  <c:v>203.26006040084803</c:v>
                </c:pt>
                <c:pt idx="25">
                  <c:v>244.140625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10A-41A5-B267-8C67227F9E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27852888"/>
        <c:axId val="827849608"/>
      </c:scatterChart>
      <c:valAx>
        <c:axId val="8278528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27849608"/>
        <c:crosses val="autoZero"/>
        <c:crossBetween val="midCat"/>
      </c:valAx>
      <c:valAx>
        <c:axId val="827849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2785288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Modified exponential y = 2 - 2.5 (0.5)</a:t>
            </a:r>
            <a:r>
              <a:rPr lang="en-GB" baseline="30000"/>
              <a:t>x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'Fig..'!$AD$5:$AD$30</c:f>
              <c:numCache>
                <c:formatCode>General</c:formatCode>
                <c:ptCount val="26"/>
                <c:pt idx="0">
                  <c:v>0</c:v>
                </c:pt>
                <c:pt idx="1">
                  <c:v>0.2</c:v>
                </c:pt>
                <c:pt idx="2">
                  <c:v>0.4</c:v>
                </c:pt>
                <c:pt idx="3">
                  <c:v>0.6</c:v>
                </c:pt>
                <c:pt idx="4">
                  <c:v>0.8</c:v>
                </c:pt>
                <c:pt idx="5">
                  <c:v>1</c:v>
                </c:pt>
                <c:pt idx="6">
                  <c:v>1.2</c:v>
                </c:pt>
                <c:pt idx="7">
                  <c:v>1.4</c:v>
                </c:pt>
                <c:pt idx="8">
                  <c:v>1.6</c:v>
                </c:pt>
                <c:pt idx="9">
                  <c:v>1.8</c:v>
                </c:pt>
                <c:pt idx="10">
                  <c:v>2</c:v>
                </c:pt>
                <c:pt idx="11">
                  <c:v>2.2000000000000002</c:v>
                </c:pt>
                <c:pt idx="12">
                  <c:v>2.4</c:v>
                </c:pt>
                <c:pt idx="13">
                  <c:v>2.6</c:v>
                </c:pt>
                <c:pt idx="14">
                  <c:v>2.8</c:v>
                </c:pt>
                <c:pt idx="15">
                  <c:v>3</c:v>
                </c:pt>
                <c:pt idx="16">
                  <c:v>3.2</c:v>
                </c:pt>
                <c:pt idx="17">
                  <c:v>3.4</c:v>
                </c:pt>
                <c:pt idx="18">
                  <c:v>3.6</c:v>
                </c:pt>
                <c:pt idx="19">
                  <c:v>3.8</c:v>
                </c:pt>
                <c:pt idx="20">
                  <c:v>4</c:v>
                </c:pt>
                <c:pt idx="21">
                  <c:v>4.2</c:v>
                </c:pt>
                <c:pt idx="22">
                  <c:v>4.4000000000000004</c:v>
                </c:pt>
                <c:pt idx="23">
                  <c:v>4.5999999999999996</c:v>
                </c:pt>
                <c:pt idx="24">
                  <c:v>4.8</c:v>
                </c:pt>
                <c:pt idx="25">
                  <c:v>5</c:v>
                </c:pt>
              </c:numCache>
            </c:numRef>
          </c:xVal>
          <c:yVal>
            <c:numRef>
              <c:f>'Fig..'!$AE$5:$AE$30</c:f>
              <c:numCache>
                <c:formatCode>General</c:formatCode>
                <c:ptCount val="26"/>
                <c:pt idx="0">
                  <c:v>-0.5</c:v>
                </c:pt>
                <c:pt idx="1">
                  <c:v>-0.17637640824031031</c:v>
                </c:pt>
                <c:pt idx="2">
                  <c:v>0.10535429186200229</c:v>
                </c:pt>
                <c:pt idx="3">
                  <c:v>0.35061511153388225</c:v>
                </c:pt>
                <c:pt idx="4">
                  <c:v>0.56412705625370618</c:v>
                </c:pt>
                <c:pt idx="5">
                  <c:v>0.75</c:v>
                </c:pt>
                <c:pt idx="6">
                  <c:v>0.91181179587984484</c:v>
                </c:pt>
                <c:pt idx="7">
                  <c:v>1.0526771459310011</c:v>
                </c:pt>
                <c:pt idx="8">
                  <c:v>1.175307555766941</c:v>
                </c:pt>
                <c:pt idx="9">
                  <c:v>1.2820635281268531</c:v>
                </c:pt>
                <c:pt idx="10">
                  <c:v>1.375</c:v>
                </c:pt>
                <c:pt idx="11">
                  <c:v>1.4559058979399224</c:v>
                </c:pt>
                <c:pt idx="12">
                  <c:v>1.5263385729655006</c:v>
                </c:pt>
                <c:pt idx="13">
                  <c:v>1.5876537778834705</c:v>
                </c:pt>
                <c:pt idx="14">
                  <c:v>1.6410317640634264</c:v>
                </c:pt>
                <c:pt idx="15">
                  <c:v>1.6875</c:v>
                </c:pt>
                <c:pt idx="16">
                  <c:v>1.7279529489699612</c:v>
                </c:pt>
                <c:pt idx="17">
                  <c:v>1.7631692864827504</c:v>
                </c:pt>
                <c:pt idx="18">
                  <c:v>1.7938268889417353</c:v>
                </c:pt>
                <c:pt idx="19">
                  <c:v>1.8205158820317133</c:v>
                </c:pt>
                <c:pt idx="20">
                  <c:v>1.84375</c:v>
                </c:pt>
                <c:pt idx="21">
                  <c:v>1.8639764744849805</c:v>
                </c:pt>
                <c:pt idx="22">
                  <c:v>1.8815846432413752</c:v>
                </c:pt>
                <c:pt idx="23">
                  <c:v>1.8969134444708675</c:v>
                </c:pt>
                <c:pt idx="24">
                  <c:v>1.9102579410158567</c:v>
                </c:pt>
                <c:pt idx="25">
                  <c:v>1.921875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3160-4A13-BBF9-C82E717A03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20633640"/>
        <c:axId val="920642168"/>
      </c:scatterChart>
      <c:valAx>
        <c:axId val="9206336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20642168"/>
        <c:crosses val="autoZero"/>
        <c:crossBetween val="midCat"/>
      </c:valAx>
      <c:valAx>
        <c:axId val="920642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2063364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Logistic curve y = 1/(2+3(0.4</a:t>
            </a:r>
            <a:r>
              <a:rPr lang="en-GB" baseline="30000"/>
              <a:t>x</a:t>
            </a:r>
            <a:r>
              <a:rPr lang="en-GB"/>
              <a:t>))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'Fig..'!$AK$5:$AK$40</c:f>
              <c:numCache>
                <c:formatCode>General</c:formatCode>
                <c:ptCount val="36"/>
                <c:pt idx="0">
                  <c:v>-2</c:v>
                </c:pt>
                <c:pt idx="1">
                  <c:v>-1.8</c:v>
                </c:pt>
                <c:pt idx="2">
                  <c:v>-1.6</c:v>
                </c:pt>
                <c:pt idx="3">
                  <c:v>-1.4000000000000001</c:v>
                </c:pt>
                <c:pt idx="4">
                  <c:v>-1.2000000000000002</c:v>
                </c:pt>
                <c:pt idx="5">
                  <c:v>-1.0000000000000002</c:v>
                </c:pt>
                <c:pt idx="6">
                  <c:v>-0.80000000000000027</c:v>
                </c:pt>
                <c:pt idx="7">
                  <c:v>-0.60000000000000031</c:v>
                </c:pt>
                <c:pt idx="8">
                  <c:v>-0.4000000000000003</c:v>
                </c:pt>
                <c:pt idx="9">
                  <c:v>-0.20000000000000029</c:v>
                </c:pt>
                <c:pt idx="10">
                  <c:v>0</c:v>
                </c:pt>
                <c:pt idx="11">
                  <c:v>0.2</c:v>
                </c:pt>
                <c:pt idx="12">
                  <c:v>0.4</c:v>
                </c:pt>
                <c:pt idx="13">
                  <c:v>0.60000000000000009</c:v>
                </c:pt>
                <c:pt idx="14">
                  <c:v>0.8</c:v>
                </c:pt>
                <c:pt idx="15">
                  <c:v>1</c:v>
                </c:pt>
                <c:pt idx="16">
                  <c:v>1.2</c:v>
                </c:pt>
                <c:pt idx="17">
                  <c:v>1.4</c:v>
                </c:pt>
                <c:pt idx="18">
                  <c:v>1.5999999999999999</c:v>
                </c:pt>
                <c:pt idx="19">
                  <c:v>1.7999999999999998</c:v>
                </c:pt>
                <c:pt idx="20">
                  <c:v>1.9999999999999998</c:v>
                </c:pt>
                <c:pt idx="21">
                  <c:v>2.1999999999999997</c:v>
                </c:pt>
                <c:pt idx="22">
                  <c:v>2.4</c:v>
                </c:pt>
                <c:pt idx="23">
                  <c:v>2.6</c:v>
                </c:pt>
                <c:pt idx="24">
                  <c:v>2.8000000000000003</c:v>
                </c:pt>
                <c:pt idx="25">
                  <c:v>3.0000000000000004</c:v>
                </c:pt>
                <c:pt idx="26">
                  <c:v>3.2000000000000006</c:v>
                </c:pt>
                <c:pt idx="27">
                  <c:v>3.4000000000000008</c:v>
                </c:pt>
                <c:pt idx="28">
                  <c:v>3.600000000000001</c:v>
                </c:pt>
                <c:pt idx="29">
                  <c:v>3.8000000000000012</c:v>
                </c:pt>
                <c:pt idx="30">
                  <c:v>4.0000000000000009</c:v>
                </c:pt>
                <c:pt idx="31">
                  <c:v>4.2000000000000011</c:v>
                </c:pt>
                <c:pt idx="32">
                  <c:v>4.4000000000000012</c:v>
                </c:pt>
                <c:pt idx="33">
                  <c:v>4.6000000000000014</c:v>
                </c:pt>
                <c:pt idx="34">
                  <c:v>4.8000000000000016</c:v>
                </c:pt>
                <c:pt idx="35">
                  <c:v>5.0000000000000018</c:v>
                </c:pt>
              </c:numCache>
            </c:numRef>
          </c:xVal>
          <c:yVal>
            <c:numRef>
              <c:f>'Fig..'!$AL$5:$AL$40</c:f>
              <c:numCache>
                <c:formatCode>General</c:formatCode>
                <c:ptCount val="36"/>
                <c:pt idx="0">
                  <c:v>4.8192771084337359E-2</c:v>
                </c:pt>
                <c:pt idx="1">
                  <c:v>5.6784715491914016E-2</c:v>
                </c:pt>
                <c:pt idx="2">
                  <c:v>6.6682377883278104E-2</c:v>
                </c:pt>
                <c:pt idx="3">
                  <c:v>7.800160332641029E-2</c:v>
                </c:pt>
                <c:pt idx="4">
                  <c:v>9.0839447980343019E-2</c:v>
                </c:pt>
                <c:pt idx="5">
                  <c:v>0.10526315789473684</c:v>
                </c:pt>
                <c:pt idx="6">
                  <c:v>0.12129814651169557</c:v>
                </c:pt>
                <c:pt idx="7">
                  <c:v>0.13891616423529488</c:v>
                </c:pt>
                <c:pt idx="8">
                  <c:v>0.15802532270462361</c:v>
                </c:pt>
                <c:pt idx="9">
                  <c:v>0.17846392630186061</c:v>
                </c:pt>
                <c:pt idx="10">
                  <c:v>0.2</c:v>
                </c:pt>
                <c:pt idx="11">
                  <c:v>0.22233785657386126</c:v>
                </c:pt>
                <c:pt idx="12">
                  <c:v>0.24513201346340466</c:v>
                </c:pt>
                <c:pt idx="13">
                  <c:v>0.26800742655553611</c:v>
                </c:pt>
                <c:pt idx="14">
                  <c:v>0.2905836945881472</c:v>
                </c:pt>
                <c:pt idx="15">
                  <c:v>0.3125</c:v>
                </c:pt>
                <c:pt idx="16">
                  <c:v>0.33343738259280487</c:v>
                </c:pt>
                <c:pt idx="17">
                  <c:v>0.35313554911691125</c:v>
                </c:pt>
                <c:pt idx="18">
                  <c:v>0.37140260069995518</c:v>
                </c:pt>
                <c:pt idx="19">
                  <c:v>0.38811743867636633</c:v>
                </c:pt>
                <c:pt idx="20">
                  <c:v>0.40322580645161282</c:v>
                </c:pt>
                <c:pt idx="21">
                  <c:v>0.41673168730581234</c:v>
                </c:pt>
                <c:pt idx="22">
                  <c:v>0.42868603630467128</c:v>
                </c:pt>
                <c:pt idx="23">
                  <c:v>0.43917466430105889</c:v>
                </c:pt>
                <c:pt idx="24">
                  <c:v>0.44830667794007645</c:v>
                </c:pt>
                <c:pt idx="25">
                  <c:v>0.45620437956204374</c:v>
                </c:pt>
                <c:pt idx="26">
                  <c:v>0.46299506913714716</c:v>
                </c:pt>
                <c:pt idx="27">
                  <c:v>0.46880483334292583</c:v>
                </c:pt>
                <c:pt idx="28">
                  <c:v>0.47375417217461263</c:v>
                </c:pt>
                <c:pt idx="29">
                  <c:v>0.47795518767618383</c:v>
                </c:pt>
                <c:pt idx="30">
                  <c:v>0.4815100154083205</c:v>
                </c:pt>
                <c:pt idx="31">
                  <c:v>0.48451018836447757</c:v>
                </c:pt>
                <c:pt idx="32">
                  <c:v>0.48703666111690186</c:v>
                </c:pt>
                <c:pt idx="33">
                  <c:v>0.48916027169863924</c:v>
                </c:pt>
                <c:pt idx="34">
                  <c:v>0.49094246919029294</c:v>
                </c:pt>
                <c:pt idx="35">
                  <c:v>0.49243618027103686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611E-40C9-B82F-9B1B771951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09786808"/>
        <c:axId val="909786480"/>
      </c:scatterChart>
      <c:valAx>
        <c:axId val="9097868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09786480"/>
        <c:crosses val="autoZero"/>
        <c:crossBetween val="midCat"/>
      </c:valAx>
      <c:valAx>
        <c:axId val="909786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0978680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Gompertz curve y = 2.5(0.3)</a:t>
            </a:r>
            <a:r>
              <a:rPr lang="en-GB" baseline="30000"/>
              <a:t>0.5^x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'Fig..'!$AR$5:$AR$40</c:f>
              <c:numCache>
                <c:formatCode>General</c:formatCode>
                <c:ptCount val="36"/>
                <c:pt idx="0">
                  <c:v>-2</c:v>
                </c:pt>
                <c:pt idx="1">
                  <c:v>-1.8</c:v>
                </c:pt>
                <c:pt idx="2">
                  <c:v>-1.6</c:v>
                </c:pt>
                <c:pt idx="3">
                  <c:v>-1.4000000000000001</c:v>
                </c:pt>
                <c:pt idx="4">
                  <c:v>-1.2000000000000002</c:v>
                </c:pt>
                <c:pt idx="5">
                  <c:v>-1.0000000000000002</c:v>
                </c:pt>
                <c:pt idx="6">
                  <c:v>-0.80000000000000027</c:v>
                </c:pt>
                <c:pt idx="7">
                  <c:v>-0.60000000000000031</c:v>
                </c:pt>
                <c:pt idx="8">
                  <c:v>-0.4000000000000003</c:v>
                </c:pt>
                <c:pt idx="9">
                  <c:v>-0.20000000000000029</c:v>
                </c:pt>
                <c:pt idx="10">
                  <c:v>0</c:v>
                </c:pt>
                <c:pt idx="11">
                  <c:v>0.2</c:v>
                </c:pt>
                <c:pt idx="12">
                  <c:v>0.4</c:v>
                </c:pt>
                <c:pt idx="13">
                  <c:v>0.60000000000000009</c:v>
                </c:pt>
                <c:pt idx="14">
                  <c:v>0.8</c:v>
                </c:pt>
                <c:pt idx="15">
                  <c:v>1</c:v>
                </c:pt>
                <c:pt idx="16">
                  <c:v>1.2</c:v>
                </c:pt>
                <c:pt idx="17">
                  <c:v>1.4</c:v>
                </c:pt>
                <c:pt idx="18">
                  <c:v>1.5999999999999999</c:v>
                </c:pt>
                <c:pt idx="19">
                  <c:v>1.7999999999999998</c:v>
                </c:pt>
                <c:pt idx="20">
                  <c:v>1.9999999999999998</c:v>
                </c:pt>
                <c:pt idx="21">
                  <c:v>2.1999999999999997</c:v>
                </c:pt>
                <c:pt idx="22">
                  <c:v>2.4</c:v>
                </c:pt>
                <c:pt idx="23">
                  <c:v>2.6</c:v>
                </c:pt>
                <c:pt idx="24">
                  <c:v>2.8000000000000003</c:v>
                </c:pt>
                <c:pt idx="25">
                  <c:v>3.0000000000000004</c:v>
                </c:pt>
                <c:pt idx="26">
                  <c:v>3.2000000000000006</c:v>
                </c:pt>
                <c:pt idx="27">
                  <c:v>3.4000000000000008</c:v>
                </c:pt>
                <c:pt idx="28">
                  <c:v>3.600000000000001</c:v>
                </c:pt>
                <c:pt idx="29">
                  <c:v>3.8000000000000012</c:v>
                </c:pt>
                <c:pt idx="30">
                  <c:v>4.0000000000000009</c:v>
                </c:pt>
                <c:pt idx="31">
                  <c:v>4.2000000000000011</c:v>
                </c:pt>
                <c:pt idx="32">
                  <c:v>4.4000000000000012</c:v>
                </c:pt>
                <c:pt idx="33">
                  <c:v>4.6000000000000014</c:v>
                </c:pt>
                <c:pt idx="34">
                  <c:v>4.8000000000000016</c:v>
                </c:pt>
                <c:pt idx="35">
                  <c:v>5.0000000000000018</c:v>
                </c:pt>
              </c:numCache>
            </c:numRef>
          </c:xVal>
          <c:yVal>
            <c:numRef>
              <c:f>'Fig..'!$AS$5:$AS$40</c:f>
              <c:numCache>
                <c:formatCode>General</c:formatCode>
                <c:ptCount val="36"/>
                <c:pt idx="0">
                  <c:v>2.0249999999999997E-2</c:v>
                </c:pt>
                <c:pt idx="1">
                  <c:v>3.7772041982046541E-2</c:v>
                </c:pt>
                <c:pt idx="2">
                  <c:v>6.499322024722004E-2</c:v>
                </c:pt>
                <c:pt idx="3">
                  <c:v>0.10424487841196316</c:v>
                </c:pt>
                <c:pt idx="4">
                  <c:v>0.15728238986836351</c:v>
                </c:pt>
                <c:pt idx="5">
                  <c:v>0.22499999999999998</c:v>
                </c:pt>
                <c:pt idx="6">
                  <c:v>0.30729481765092681</c:v>
                </c:pt>
                <c:pt idx="7">
                  <c:v>0.40309186374578432</c:v>
                </c:pt>
                <c:pt idx="8">
                  <c:v>0.51050190600026923</c:v>
                </c:pt>
                <c:pt idx="9">
                  <c:v>0.62706138030571512</c:v>
                </c:pt>
                <c:pt idx="10">
                  <c:v>0.75</c:v>
                </c:pt>
                <c:pt idx="11">
                  <c:v>0.87649132575703059</c:v>
                </c:pt>
                <c:pt idx="12">
                  <c:v>1.0038573899536034</c:v>
                </c:pt>
                <c:pt idx="13">
                  <c:v>1.1297144617117523</c:v>
                </c:pt>
                <c:pt idx="14">
                  <c:v>1.2520596833874524</c:v>
                </c:pt>
                <c:pt idx="15">
                  <c:v>1.3693063937629151</c:v>
                </c:pt>
                <c:pt idx="16">
                  <c:v>1.4802798094929812</c:v>
                </c:pt>
                <c:pt idx="17">
                  <c:v>1.5841854294507347</c:v>
                </c:pt>
                <c:pt idx="18">
                  <c:v>1.6805612616859225</c:v>
                </c:pt>
                <c:pt idx="19">
                  <c:v>1.7692227695993037</c:v>
                </c:pt>
                <c:pt idx="20">
                  <c:v>1.850207011230713</c:v>
                </c:pt>
                <c:pt idx="21">
                  <c:v>1.9237202301094753</c:v>
                </c:pt>
                <c:pt idx="22">
                  <c:v>1.9900913480608966</c:v>
                </c:pt>
                <c:pt idx="23">
                  <c:v>2.0497324591796868</c:v>
                </c:pt>
                <c:pt idx="24">
                  <c:v>2.1031064937368864</c:v>
                </c:pt>
                <c:pt idx="25">
                  <c:v>2.1507016362286944</c:v>
                </c:pt>
                <c:pt idx="26">
                  <c:v>2.1930117590368021</c:v>
                </c:pt>
                <c:pt idx="27">
                  <c:v>2.2305219949940511</c:v>
                </c:pt>
                <c:pt idx="28">
                  <c:v>2.2636985550088635</c:v>
                </c:pt>
                <c:pt idx="29">
                  <c:v>2.2929819524676196</c:v>
                </c:pt>
                <c:pt idx="30">
                  <c:v>2.3187828899169789</c:v>
                </c:pt>
                <c:pt idx="31">
                  <c:v>2.3414801723678988</c:v>
                </c:pt>
                <c:pt idx="32">
                  <c:v>2.3614201209198518</c:v>
                </c:pt>
                <c:pt idx="33">
                  <c:v>2.3789170619259008</c:v>
                </c:pt>
                <c:pt idx="34">
                  <c:v>2.3942545564682653</c:v>
                </c:pt>
                <c:pt idx="35">
                  <c:v>2.4076871110658145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410-4529-B299-F98B433B44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19377400"/>
        <c:axId val="919377728"/>
      </c:scatterChart>
      <c:valAx>
        <c:axId val="91937740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9377728"/>
        <c:crosses val="autoZero"/>
        <c:crossBetween val="midCat"/>
      </c:valAx>
      <c:valAx>
        <c:axId val="9193777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937740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'M1'!$B$4</c:f>
              <c:strCache>
                <c:ptCount val="1"/>
                <c:pt idx="0">
                  <c:v>y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poly"/>
            <c:order val="2"/>
            <c:dispRSqr val="0"/>
            <c:dispEq val="0"/>
          </c:trendline>
          <c:xVal>
            <c:numRef>
              <c:f>'M1'!$A$5:$A$16</c:f>
              <c:numCache>
                <c:formatCode>0.00</c:formatCode>
                <c:ptCount val="12"/>
                <c:pt idx="0">
                  <c:v>0.3</c:v>
                </c:pt>
                <c:pt idx="1">
                  <c:v>0.4</c:v>
                </c:pt>
                <c:pt idx="2">
                  <c:v>0.5</c:v>
                </c:pt>
                <c:pt idx="3">
                  <c:v>0.57999999999999996</c:v>
                </c:pt>
                <c:pt idx="4">
                  <c:v>0.6</c:v>
                </c:pt>
                <c:pt idx="5">
                  <c:v>0.65</c:v>
                </c:pt>
                <c:pt idx="6">
                  <c:v>0.7</c:v>
                </c:pt>
                <c:pt idx="7">
                  <c:v>1.1000000000000001</c:v>
                </c:pt>
                <c:pt idx="8">
                  <c:v>1.1499999999999999</c:v>
                </c:pt>
                <c:pt idx="9">
                  <c:v>1.4</c:v>
                </c:pt>
                <c:pt idx="10">
                  <c:v>1.8</c:v>
                </c:pt>
                <c:pt idx="11">
                  <c:v>2.6</c:v>
                </c:pt>
              </c:numCache>
            </c:numRef>
          </c:xVal>
          <c:yVal>
            <c:numRef>
              <c:f>'M1'!$B$5:$B$16</c:f>
              <c:numCache>
                <c:formatCode>0.00</c:formatCode>
                <c:ptCount val="12"/>
                <c:pt idx="0">
                  <c:v>100</c:v>
                </c:pt>
                <c:pt idx="1">
                  <c:v>95</c:v>
                </c:pt>
                <c:pt idx="2">
                  <c:v>93</c:v>
                </c:pt>
                <c:pt idx="3">
                  <c:v>90.2</c:v>
                </c:pt>
                <c:pt idx="4">
                  <c:v>90</c:v>
                </c:pt>
                <c:pt idx="5">
                  <c:v>88</c:v>
                </c:pt>
                <c:pt idx="6">
                  <c:v>85</c:v>
                </c:pt>
                <c:pt idx="7">
                  <c:v>86</c:v>
                </c:pt>
                <c:pt idx="8">
                  <c:v>83</c:v>
                </c:pt>
                <c:pt idx="9">
                  <c:v>82</c:v>
                </c:pt>
                <c:pt idx="10">
                  <c:v>80</c:v>
                </c:pt>
                <c:pt idx="11">
                  <c:v>81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587-4D9B-93A0-F3C27F9544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09794024"/>
        <c:axId val="909789432"/>
      </c:scatterChart>
      <c:valAx>
        <c:axId val="9097940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09789432"/>
        <c:crosses val="autoZero"/>
        <c:crossBetween val="midCat"/>
      </c:valAx>
      <c:valAx>
        <c:axId val="909789432"/>
        <c:scaling>
          <c:orientation val="minMax"/>
          <c:max val="105"/>
          <c:min val="7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0979402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'M1'!$C$5:$C$16</c:f>
              <c:numCache>
                <c:formatCode>0.0000</c:formatCode>
                <c:ptCount val="12"/>
                <c:pt idx="0">
                  <c:v>3.3333333333333335</c:v>
                </c:pt>
                <c:pt idx="1">
                  <c:v>2.5</c:v>
                </c:pt>
                <c:pt idx="2">
                  <c:v>2</c:v>
                </c:pt>
                <c:pt idx="3">
                  <c:v>1.7241379310344829</c:v>
                </c:pt>
                <c:pt idx="4">
                  <c:v>1.6666666666666667</c:v>
                </c:pt>
                <c:pt idx="5">
                  <c:v>1.5384615384615383</c:v>
                </c:pt>
                <c:pt idx="6">
                  <c:v>1.4285714285714286</c:v>
                </c:pt>
                <c:pt idx="7">
                  <c:v>0.90909090909090906</c:v>
                </c:pt>
                <c:pt idx="8">
                  <c:v>0.86956521739130443</c:v>
                </c:pt>
                <c:pt idx="9">
                  <c:v>0.7142857142857143</c:v>
                </c:pt>
                <c:pt idx="10">
                  <c:v>0.55555555555555558</c:v>
                </c:pt>
                <c:pt idx="11">
                  <c:v>0.38461538461538458</c:v>
                </c:pt>
              </c:numCache>
            </c:numRef>
          </c:xVal>
          <c:yVal>
            <c:numRef>
              <c:f>'M1'!$D$5:$D$16</c:f>
              <c:numCache>
                <c:formatCode>0.00</c:formatCode>
                <c:ptCount val="12"/>
                <c:pt idx="0">
                  <c:v>100</c:v>
                </c:pt>
                <c:pt idx="1">
                  <c:v>95</c:v>
                </c:pt>
                <c:pt idx="2">
                  <c:v>93</c:v>
                </c:pt>
                <c:pt idx="3">
                  <c:v>90.2</c:v>
                </c:pt>
                <c:pt idx="4">
                  <c:v>90</c:v>
                </c:pt>
                <c:pt idx="5">
                  <c:v>88</c:v>
                </c:pt>
                <c:pt idx="6">
                  <c:v>85</c:v>
                </c:pt>
                <c:pt idx="7">
                  <c:v>86</c:v>
                </c:pt>
                <c:pt idx="8">
                  <c:v>83</c:v>
                </c:pt>
                <c:pt idx="9">
                  <c:v>82</c:v>
                </c:pt>
                <c:pt idx="10">
                  <c:v>80</c:v>
                </c:pt>
                <c:pt idx="11">
                  <c:v>81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A01-48DD-A515-B613BAB04C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06338904"/>
        <c:axId val="662974024"/>
      </c:scatterChart>
      <c:valAx>
        <c:axId val="9063389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2974024"/>
        <c:crosses val="autoZero"/>
        <c:crossBetween val="midCat"/>
      </c:valAx>
      <c:valAx>
        <c:axId val="662974024"/>
        <c:scaling>
          <c:orientation val="minMax"/>
          <c:max val="110"/>
          <c:min val="7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0633890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2" Type="http://schemas.openxmlformats.org/officeDocument/2006/relationships/chart" Target="../charts/chart9.xml"/><Relationship Id="rId1" Type="http://schemas.openxmlformats.org/officeDocument/2006/relationships/chart" Target="../charts/chart8.xml"/><Relationship Id="rId4" Type="http://schemas.openxmlformats.org/officeDocument/2006/relationships/chart" Target="../charts/chart1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3.xml"/><Relationship Id="rId1" Type="http://schemas.openxmlformats.org/officeDocument/2006/relationships/chart" Target="../charts/chart1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30</xdr:row>
      <xdr:rowOff>175260</xdr:rowOff>
    </xdr:from>
    <xdr:to>
      <xdr:col>7</xdr:col>
      <xdr:colOff>198120</xdr:colOff>
      <xdr:row>45</xdr:row>
      <xdr:rowOff>175260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C270B00-43BE-404E-BE18-325094C099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243840</xdr:colOff>
      <xdr:row>31</xdr:row>
      <xdr:rowOff>76200</xdr:rowOff>
    </xdr:from>
    <xdr:to>
      <xdr:col>13</xdr:col>
      <xdr:colOff>487680</xdr:colOff>
      <xdr:row>46</xdr:row>
      <xdr:rowOff>76200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637833-2205-4BFC-A8E8-D0310A15BE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609600</xdr:colOff>
      <xdr:row>32</xdr:row>
      <xdr:rowOff>68580</xdr:rowOff>
    </xdr:from>
    <xdr:to>
      <xdr:col>20</xdr:col>
      <xdr:colOff>182880</xdr:colOff>
      <xdr:row>47</xdr:row>
      <xdr:rowOff>68580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FF890688-45F1-488A-93D5-18D9E41B96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19</xdr:col>
      <xdr:colOff>243840</xdr:colOff>
      <xdr:row>32</xdr:row>
      <xdr:rowOff>175260</xdr:rowOff>
    </xdr:from>
    <xdr:to>
      <xdr:col>26</xdr:col>
      <xdr:colOff>441960</xdr:colOff>
      <xdr:row>47</xdr:row>
      <xdr:rowOff>175260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73FC71A5-4873-486F-9F74-5492A9D283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26</xdr:col>
      <xdr:colOff>601980</xdr:colOff>
      <xdr:row>33</xdr:row>
      <xdr:rowOff>30480</xdr:rowOff>
    </xdr:from>
    <xdr:to>
      <xdr:col>34</xdr:col>
      <xdr:colOff>175260</xdr:colOff>
      <xdr:row>48</xdr:row>
      <xdr:rowOff>30480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93FD1BB6-88E9-4D4A-9DAF-8FF9FC546D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34</xdr:col>
      <xdr:colOff>358140</xdr:colOff>
      <xdr:row>41</xdr:row>
      <xdr:rowOff>0</xdr:rowOff>
    </xdr:from>
    <xdr:to>
      <xdr:col>41</xdr:col>
      <xdr:colOff>556260</xdr:colOff>
      <xdr:row>56</xdr:row>
      <xdr:rowOff>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C0B04878-1FE2-4FFF-B663-056F4CAEEA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42</xdr:col>
      <xdr:colOff>281940</xdr:colOff>
      <xdr:row>41</xdr:row>
      <xdr:rowOff>53340</xdr:rowOff>
    </xdr:from>
    <xdr:to>
      <xdr:col>49</xdr:col>
      <xdr:colOff>480060</xdr:colOff>
      <xdr:row>56</xdr:row>
      <xdr:rowOff>53340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59A9071-5F4B-4F71-9591-F1996A1656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68580</xdr:colOff>
      <xdr:row>1</xdr:row>
      <xdr:rowOff>152400</xdr:rowOff>
    </xdr:from>
    <xdr:to>
      <xdr:col>17</xdr:col>
      <xdr:colOff>373380</xdr:colOff>
      <xdr:row>16</xdr:row>
      <xdr:rowOff>152400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DCA8FAC-D7A7-434E-A45E-EF8929CA664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563880</xdr:colOff>
      <xdr:row>1</xdr:row>
      <xdr:rowOff>140970</xdr:rowOff>
    </xdr:from>
    <xdr:to>
      <xdr:col>25</xdr:col>
      <xdr:colOff>259080</xdr:colOff>
      <xdr:row>16</xdr:row>
      <xdr:rowOff>140970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709EFD3-0DA1-4E9D-B7BF-9E52D7A88D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289560</xdr:colOff>
      <xdr:row>19</xdr:row>
      <xdr:rowOff>99060</xdr:rowOff>
    </xdr:from>
    <xdr:to>
      <xdr:col>17</xdr:col>
      <xdr:colOff>289560</xdr:colOff>
      <xdr:row>29</xdr:row>
      <xdr:rowOff>99060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68D87465-5CA7-4B4E-BCF5-3F6F0C9E9B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11</xdr:col>
      <xdr:colOff>251460</xdr:colOff>
      <xdr:row>30</xdr:row>
      <xdr:rowOff>179070</xdr:rowOff>
    </xdr:from>
    <xdr:to>
      <xdr:col>17</xdr:col>
      <xdr:colOff>251460</xdr:colOff>
      <xdr:row>40</xdr:row>
      <xdr:rowOff>171450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67A41010-A727-4D04-BB90-FB2C66DE9E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30480</xdr:colOff>
      <xdr:row>1</xdr:row>
      <xdr:rowOff>36195</xdr:rowOff>
    </xdr:from>
    <xdr:to>
      <xdr:col>16</xdr:col>
      <xdr:colOff>30480</xdr:colOff>
      <xdr:row>13</xdr:row>
      <xdr:rowOff>32385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7B8BCD4-5090-4594-9C68-20E4DACC67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13335</xdr:colOff>
      <xdr:row>15</xdr:row>
      <xdr:rowOff>17145</xdr:rowOff>
    </xdr:from>
    <xdr:to>
      <xdr:col>16</xdr:col>
      <xdr:colOff>13335</xdr:colOff>
      <xdr:row>27</xdr:row>
      <xdr:rowOff>9525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F2C52CB-1DD6-4F20-A09E-1C04117254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63A62E-8D9A-454D-8D20-9D0C07FDB076}">
  <dimension ref="A1:AS40"/>
  <sheetViews>
    <sheetView topLeftCell="AD1" workbookViewId="0">
      <selection activeCell="BC46" sqref="BC46"/>
    </sheetView>
  </sheetViews>
  <sheetFormatPr defaultColWidth="9.140625" defaultRowHeight="15" x14ac:dyDescent="0.25"/>
  <cols>
    <col min="1" max="7" width="9.140625" style="1"/>
    <col min="8" max="8" width="8.42578125" style="1" customWidth="1"/>
    <col min="9" max="16384" width="9.140625" style="1"/>
  </cols>
  <sheetData>
    <row r="1" spans="1:45" x14ac:dyDescent="0.25">
      <c r="A1" s="1" t="s">
        <v>9</v>
      </c>
    </row>
    <row r="3" spans="1:45" x14ac:dyDescent="0.25">
      <c r="B3" s="1" t="s">
        <v>8</v>
      </c>
      <c r="I3" s="1" t="s">
        <v>7</v>
      </c>
      <c r="P3" s="1" t="s">
        <v>6</v>
      </c>
      <c r="W3" s="1" t="s">
        <v>5</v>
      </c>
      <c r="AD3" s="1" t="s">
        <v>4</v>
      </c>
      <c r="AK3" s="1" t="s">
        <v>3</v>
      </c>
      <c r="AR3" s="1" t="s">
        <v>2</v>
      </c>
    </row>
    <row r="4" spans="1:45" s="2" customFormat="1" x14ac:dyDescent="0.25">
      <c r="B4" s="2" t="s">
        <v>1</v>
      </c>
      <c r="C4" s="2" t="s">
        <v>0</v>
      </c>
      <c r="I4" s="2" t="s">
        <v>1</v>
      </c>
      <c r="J4" s="2" t="s">
        <v>0</v>
      </c>
      <c r="P4" s="2" t="s">
        <v>1</v>
      </c>
      <c r="Q4" s="2" t="s">
        <v>0</v>
      </c>
      <c r="W4" s="2" t="s">
        <v>1</v>
      </c>
      <c r="X4" s="2" t="s">
        <v>0</v>
      </c>
      <c r="AD4" s="2" t="s">
        <v>1</v>
      </c>
      <c r="AE4" s="2" t="s">
        <v>0</v>
      </c>
      <c r="AK4" s="2" t="s">
        <v>1</v>
      </c>
      <c r="AL4" s="2" t="s">
        <v>0</v>
      </c>
      <c r="AR4" s="2" t="s">
        <v>1</v>
      </c>
      <c r="AS4" s="2" t="s">
        <v>0</v>
      </c>
    </row>
    <row r="5" spans="1:45" x14ac:dyDescent="0.25">
      <c r="B5" s="1">
        <v>0</v>
      </c>
      <c r="C5" s="1">
        <f t="shared" ref="C5:C30" si="0">2*B5+4</f>
        <v>4</v>
      </c>
      <c r="I5" s="1">
        <v>0</v>
      </c>
      <c r="J5" s="1">
        <f t="shared" ref="J5:J30" si="1">I5^2+4*I5+2</f>
        <v>2</v>
      </c>
      <c r="P5" s="1">
        <v>0</v>
      </c>
      <c r="W5" s="1">
        <v>0</v>
      </c>
      <c r="X5" s="1">
        <f t="shared" ref="X5:X30" si="2">2.5*(2.5^W5)</f>
        <v>2.5</v>
      </c>
      <c r="AD5" s="1">
        <v>0</v>
      </c>
      <c r="AE5" s="1">
        <f t="shared" ref="AE5:AE30" si="3">2-2.5*(0.5)^AD5</f>
        <v>-0.5</v>
      </c>
      <c r="AK5" s="1">
        <v>-2</v>
      </c>
      <c r="AL5" s="1">
        <f t="shared" ref="AL5:AL40" si="4">1/(2+3*(0.4)^AK5)</f>
        <v>4.8192771084337359E-2</v>
      </c>
      <c r="AR5" s="1">
        <v>-2</v>
      </c>
      <c r="AS5" s="1">
        <f t="shared" ref="AS5:AS40" si="5">2.5*(0.3)^(0.5^AR5)</f>
        <v>2.0249999999999997E-2</v>
      </c>
    </row>
    <row r="6" spans="1:45" x14ac:dyDescent="0.25">
      <c r="B6" s="1">
        <v>0.2</v>
      </c>
      <c r="C6" s="1">
        <f t="shared" si="0"/>
        <v>4.4000000000000004</v>
      </c>
      <c r="I6" s="1">
        <v>0.2</v>
      </c>
      <c r="J6" s="1">
        <f t="shared" si="1"/>
        <v>2.84</v>
      </c>
      <c r="P6" s="1">
        <v>0.2</v>
      </c>
      <c r="Q6" s="1">
        <f t="shared" ref="Q6:Q30" si="6">4/P6</f>
        <v>20</v>
      </c>
      <c r="W6" s="1">
        <v>0.2</v>
      </c>
      <c r="X6" s="1">
        <f t="shared" si="2"/>
        <v>3.0028110849535783</v>
      </c>
      <c r="AD6" s="1">
        <v>0.2</v>
      </c>
      <c r="AE6" s="1">
        <f t="shared" si="3"/>
        <v>-0.17637640824031031</v>
      </c>
      <c r="AK6" s="1">
        <f t="shared" ref="AK6:AK14" si="7">AK5+0.2</f>
        <v>-1.8</v>
      </c>
      <c r="AL6" s="1">
        <f t="shared" si="4"/>
        <v>5.6784715491914016E-2</v>
      </c>
      <c r="AR6" s="1">
        <f t="shared" ref="AR6:AR14" si="8">AR5+0.2</f>
        <v>-1.8</v>
      </c>
      <c r="AS6" s="1">
        <f t="shared" si="5"/>
        <v>3.7772041982046541E-2</v>
      </c>
    </row>
    <row r="7" spans="1:45" x14ac:dyDescent="0.25">
      <c r="B7" s="1">
        <v>0.4</v>
      </c>
      <c r="C7" s="1">
        <f t="shared" si="0"/>
        <v>4.8</v>
      </c>
      <c r="I7" s="1">
        <v>0.4</v>
      </c>
      <c r="J7" s="1">
        <f t="shared" si="1"/>
        <v>3.7600000000000002</v>
      </c>
      <c r="P7" s="1">
        <v>0.4</v>
      </c>
      <c r="Q7" s="1">
        <f t="shared" si="6"/>
        <v>10</v>
      </c>
      <c r="W7" s="1">
        <v>0.4</v>
      </c>
      <c r="X7" s="1">
        <f t="shared" si="2"/>
        <v>3.606749764768034</v>
      </c>
      <c r="AD7" s="1">
        <v>0.4</v>
      </c>
      <c r="AE7" s="1">
        <f t="shared" si="3"/>
        <v>0.10535429186200229</v>
      </c>
      <c r="AK7" s="1">
        <f t="shared" si="7"/>
        <v>-1.6</v>
      </c>
      <c r="AL7" s="1">
        <f t="shared" si="4"/>
        <v>6.6682377883278104E-2</v>
      </c>
      <c r="AR7" s="1">
        <f t="shared" si="8"/>
        <v>-1.6</v>
      </c>
      <c r="AS7" s="1">
        <f t="shared" si="5"/>
        <v>6.499322024722004E-2</v>
      </c>
    </row>
    <row r="8" spans="1:45" x14ac:dyDescent="0.25">
      <c r="B8" s="1">
        <v>0.6</v>
      </c>
      <c r="C8" s="1">
        <f t="shared" si="0"/>
        <v>5.2</v>
      </c>
      <c r="I8" s="1">
        <v>0.6</v>
      </c>
      <c r="J8" s="1">
        <f t="shared" si="1"/>
        <v>4.76</v>
      </c>
      <c r="P8" s="1">
        <v>0.6</v>
      </c>
      <c r="Q8" s="1">
        <f t="shared" si="6"/>
        <v>6.666666666666667</v>
      </c>
      <c r="W8" s="1">
        <v>0.6</v>
      </c>
      <c r="X8" s="1">
        <f t="shared" si="2"/>
        <v>4.3321552697196655</v>
      </c>
      <c r="AD8" s="1">
        <v>0.6</v>
      </c>
      <c r="AE8" s="1">
        <f t="shared" si="3"/>
        <v>0.35061511153388225</v>
      </c>
      <c r="AK8" s="1">
        <f t="shared" si="7"/>
        <v>-1.4000000000000001</v>
      </c>
      <c r="AL8" s="1">
        <f t="shared" si="4"/>
        <v>7.800160332641029E-2</v>
      </c>
      <c r="AR8" s="1">
        <f t="shared" si="8"/>
        <v>-1.4000000000000001</v>
      </c>
      <c r="AS8" s="1">
        <f t="shared" si="5"/>
        <v>0.10424487841196316</v>
      </c>
    </row>
    <row r="9" spans="1:45" x14ac:dyDescent="0.25">
      <c r="B9" s="1">
        <v>0.8</v>
      </c>
      <c r="C9" s="1">
        <f t="shared" si="0"/>
        <v>5.6</v>
      </c>
      <c r="I9" s="1">
        <v>0.8</v>
      </c>
      <c r="J9" s="1">
        <f t="shared" si="1"/>
        <v>5.84</v>
      </c>
      <c r="P9" s="1">
        <v>0.8</v>
      </c>
      <c r="Q9" s="1">
        <f t="shared" si="6"/>
        <v>5</v>
      </c>
      <c r="W9" s="1">
        <v>0.8</v>
      </c>
      <c r="X9" s="1">
        <f t="shared" si="2"/>
        <v>5.2034575462617072</v>
      </c>
      <c r="AD9" s="1">
        <v>0.8</v>
      </c>
      <c r="AE9" s="1">
        <f t="shared" si="3"/>
        <v>0.56412705625370618</v>
      </c>
      <c r="AK9" s="1">
        <f t="shared" si="7"/>
        <v>-1.2000000000000002</v>
      </c>
      <c r="AL9" s="1">
        <f t="shared" si="4"/>
        <v>9.0839447980343019E-2</v>
      </c>
      <c r="AR9" s="1">
        <f t="shared" si="8"/>
        <v>-1.2000000000000002</v>
      </c>
      <c r="AS9" s="1">
        <f t="shared" si="5"/>
        <v>0.15728238986836351</v>
      </c>
    </row>
    <row r="10" spans="1:45" x14ac:dyDescent="0.25">
      <c r="B10" s="1">
        <v>1</v>
      </c>
      <c r="C10" s="1">
        <f t="shared" si="0"/>
        <v>6</v>
      </c>
      <c r="I10" s="1">
        <v>1</v>
      </c>
      <c r="J10" s="1">
        <f t="shared" si="1"/>
        <v>7</v>
      </c>
      <c r="P10" s="1">
        <v>1</v>
      </c>
      <c r="Q10" s="1">
        <f t="shared" si="6"/>
        <v>4</v>
      </c>
      <c r="W10" s="1">
        <v>1</v>
      </c>
      <c r="X10" s="1">
        <f t="shared" si="2"/>
        <v>6.25</v>
      </c>
      <c r="AD10" s="1">
        <v>1</v>
      </c>
      <c r="AE10" s="1">
        <f t="shared" si="3"/>
        <v>0.75</v>
      </c>
      <c r="AK10" s="1">
        <f t="shared" si="7"/>
        <v>-1.0000000000000002</v>
      </c>
      <c r="AL10" s="1">
        <f t="shared" si="4"/>
        <v>0.10526315789473684</v>
      </c>
      <c r="AR10" s="1">
        <f t="shared" si="8"/>
        <v>-1.0000000000000002</v>
      </c>
      <c r="AS10" s="1">
        <f t="shared" si="5"/>
        <v>0.22499999999999998</v>
      </c>
    </row>
    <row r="11" spans="1:45" x14ac:dyDescent="0.25">
      <c r="B11" s="1">
        <v>1.2</v>
      </c>
      <c r="C11" s="1">
        <f t="shared" si="0"/>
        <v>6.4</v>
      </c>
      <c r="I11" s="1">
        <v>1.2</v>
      </c>
      <c r="J11" s="1">
        <f t="shared" si="1"/>
        <v>8.24</v>
      </c>
      <c r="P11" s="1">
        <v>1.2</v>
      </c>
      <c r="Q11" s="1">
        <f t="shared" si="6"/>
        <v>3.3333333333333335</v>
      </c>
      <c r="W11" s="1">
        <v>1.2</v>
      </c>
      <c r="X11" s="1">
        <f t="shared" si="2"/>
        <v>7.5070277123839455</v>
      </c>
      <c r="AD11" s="1">
        <v>1.2</v>
      </c>
      <c r="AE11" s="1">
        <f t="shared" si="3"/>
        <v>0.91181179587984484</v>
      </c>
      <c r="AK11" s="1">
        <f t="shared" si="7"/>
        <v>-0.80000000000000027</v>
      </c>
      <c r="AL11" s="1">
        <f t="shared" si="4"/>
        <v>0.12129814651169557</v>
      </c>
      <c r="AR11" s="1">
        <f t="shared" si="8"/>
        <v>-0.80000000000000027</v>
      </c>
      <c r="AS11" s="1">
        <f t="shared" si="5"/>
        <v>0.30729481765092681</v>
      </c>
    </row>
    <row r="12" spans="1:45" x14ac:dyDescent="0.25">
      <c r="B12" s="1">
        <v>1.4</v>
      </c>
      <c r="C12" s="1">
        <f t="shared" si="0"/>
        <v>6.8</v>
      </c>
      <c r="I12" s="1">
        <v>1.4</v>
      </c>
      <c r="J12" s="1">
        <f t="shared" si="1"/>
        <v>9.5599999999999987</v>
      </c>
      <c r="P12" s="1">
        <v>1.4</v>
      </c>
      <c r="Q12" s="1">
        <f t="shared" si="6"/>
        <v>2.8571428571428572</v>
      </c>
      <c r="W12" s="1">
        <v>1.4</v>
      </c>
      <c r="X12" s="1">
        <f t="shared" si="2"/>
        <v>9.0168744119200834</v>
      </c>
      <c r="AD12" s="1">
        <v>1.4</v>
      </c>
      <c r="AE12" s="1">
        <f t="shared" si="3"/>
        <v>1.0526771459310011</v>
      </c>
      <c r="AK12" s="1">
        <f t="shared" si="7"/>
        <v>-0.60000000000000031</v>
      </c>
      <c r="AL12" s="1">
        <f t="shared" si="4"/>
        <v>0.13891616423529488</v>
      </c>
      <c r="AR12" s="1">
        <f t="shared" si="8"/>
        <v>-0.60000000000000031</v>
      </c>
      <c r="AS12" s="1">
        <f t="shared" si="5"/>
        <v>0.40309186374578432</v>
      </c>
    </row>
    <row r="13" spans="1:45" x14ac:dyDescent="0.25">
      <c r="B13" s="1">
        <v>1.6</v>
      </c>
      <c r="C13" s="1">
        <f t="shared" si="0"/>
        <v>7.2</v>
      </c>
      <c r="I13" s="1">
        <v>1.6</v>
      </c>
      <c r="J13" s="1">
        <f t="shared" si="1"/>
        <v>10.96</v>
      </c>
      <c r="P13" s="1">
        <v>1.6</v>
      </c>
      <c r="Q13" s="1">
        <f t="shared" si="6"/>
        <v>2.5</v>
      </c>
      <c r="W13" s="1">
        <v>1.6</v>
      </c>
      <c r="X13" s="1">
        <f t="shared" si="2"/>
        <v>10.830388174299163</v>
      </c>
      <c r="AD13" s="1">
        <v>1.6</v>
      </c>
      <c r="AE13" s="1">
        <f t="shared" si="3"/>
        <v>1.175307555766941</v>
      </c>
      <c r="AK13" s="1">
        <f t="shared" si="7"/>
        <v>-0.4000000000000003</v>
      </c>
      <c r="AL13" s="1">
        <f t="shared" si="4"/>
        <v>0.15802532270462361</v>
      </c>
      <c r="AR13" s="1">
        <f t="shared" si="8"/>
        <v>-0.4000000000000003</v>
      </c>
      <c r="AS13" s="1">
        <f t="shared" si="5"/>
        <v>0.51050190600026923</v>
      </c>
    </row>
    <row r="14" spans="1:45" x14ac:dyDescent="0.25">
      <c r="B14" s="1">
        <v>1.8</v>
      </c>
      <c r="C14" s="1">
        <f t="shared" si="0"/>
        <v>7.6</v>
      </c>
      <c r="I14" s="1">
        <v>1.8</v>
      </c>
      <c r="J14" s="1">
        <f t="shared" si="1"/>
        <v>12.440000000000001</v>
      </c>
      <c r="P14" s="1">
        <v>1.8</v>
      </c>
      <c r="Q14" s="1">
        <f t="shared" si="6"/>
        <v>2.2222222222222223</v>
      </c>
      <c r="W14" s="1">
        <v>1.8</v>
      </c>
      <c r="X14" s="1">
        <f t="shared" si="2"/>
        <v>13.008643865654268</v>
      </c>
      <c r="AD14" s="1">
        <v>1.8</v>
      </c>
      <c r="AE14" s="1">
        <f t="shared" si="3"/>
        <v>1.2820635281268531</v>
      </c>
      <c r="AK14" s="1">
        <f t="shared" si="7"/>
        <v>-0.20000000000000029</v>
      </c>
      <c r="AL14" s="1">
        <f t="shared" si="4"/>
        <v>0.17846392630186061</v>
      </c>
      <c r="AR14" s="1">
        <f t="shared" si="8"/>
        <v>-0.20000000000000029</v>
      </c>
      <c r="AS14" s="1">
        <f t="shared" si="5"/>
        <v>0.62706138030571512</v>
      </c>
    </row>
    <row r="15" spans="1:45" x14ac:dyDescent="0.25">
      <c r="B15" s="1">
        <v>2</v>
      </c>
      <c r="C15" s="1">
        <f t="shared" si="0"/>
        <v>8</v>
      </c>
      <c r="I15" s="1">
        <v>2</v>
      </c>
      <c r="J15" s="1">
        <f t="shared" si="1"/>
        <v>14</v>
      </c>
      <c r="P15" s="1">
        <v>2</v>
      </c>
      <c r="Q15" s="1">
        <f t="shared" si="6"/>
        <v>2</v>
      </c>
      <c r="W15" s="1">
        <v>2</v>
      </c>
      <c r="X15" s="1">
        <f t="shared" si="2"/>
        <v>15.625</v>
      </c>
      <c r="AD15" s="1">
        <v>2</v>
      </c>
      <c r="AE15" s="1">
        <f t="shared" si="3"/>
        <v>1.375</v>
      </c>
      <c r="AK15" s="1">
        <v>0</v>
      </c>
      <c r="AL15" s="1">
        <f t="shared" si="4"/>
        <v>0.2</v>
      </c>
      <c r="AR15" s="1">
        <v>0</v>
      </c>
      <c r="AS15" s="1">
        <f t="shared" si="5"/>
        <v>0.75</v>
      </c>
    </row>
    <row r="16" spans="1:45" x14ac:dyDescent="0.25">
      <c r="B16" s="1">
        <v>2.2000000000000002</v>
      </c>
      <c r="C16" s="1">
        <f t="shared" si="0"/>
        <v>8.4</v>
      </c>
      <c r="I16" s="1">
        <v>2.2000000000000002</v>
      </c>
      <c r="J16" s="1">
        <f t="shared" si="1"/>
        <v>15.64</v>
      </c>
      <c r="P16" s="1">
        <v>2.2000000000000002</v>
      </c>
      <c r="Q16" s="1">
        <f t="shared" si="6"/>
        <v>1.8181818181818181</v>
      </c>
      <c r="W16" s="1">
        <v>2.2000000000000002</v>
      </c>
      <c r="X16" s="1">
        <f t="shared" si="2"/>
        <v>18.767569280959869</v>
      </c>
      <c r="AD16" s="1">
        <v>2.2000000000000002</v>
      </c>
      <c r="AE16" s="1">
        <f t="shared" si="3"/>
        <v>1.4559058979399224</v>
      </c>
      <c r="AK16" s="1">
        <f t="shared" ref="AK16:AK40" si="9">AK15+0.2</f>
        <v>0.2</v>
      </c>
      <c r="AL16" s="1">
        <f t="shared" si="4"/>
        <v>0.22233785657386126</v>
      </c>
      <c r="AR16" s="1">
        <f t="shared" ref="AR16:AR40" si="10">AR15+0.2</f>
        <v>0.2</v>
      </c>
      <c r="AS16" s="1">
        <f t="shared" si="5"/>
        <v>0.87649132575703059</v>
      </c>
    </row>
    <row r="17" spans="2:45" x14ac:dyDescent="0.25">
      <c r="B17" s="1">
        <v>2.4</v>
      </c>
      <c r="C17" s="1">
        <f t="shared" si="0"/>
        <v>8.8000000000000007</v>
      </c>
      <c r="I17" s="1">
        <v>2.4</v>
      </c>
      <c r="J17" s="1">
        <f t="shared" si="1"/>
        <v>17.36</v>
      </c>
      <c r="P17" s="1">
        <v>2.4</v>
      </c>
      <c r="Q17" s="1">
        <f t="shared" si="6"/>
        <v>1.6666666666666667</v>
      </c>
      <c r="W17" s="1">
        <v>2.4</v>
      </c>
      <c r="X17" s="1">
        <f t="shared" si="2"/>
        <v>22.542186029800217</v>
      </c>
      <c r="AD17" s="1">
        <v>2.4</v>
      </c>
      <c r="AE17" s="1">
        <f t="shared" si="3"/>
        <v>1.5263385729655006</v>
      </c>
      <c r="AK17" s="1">
        <f t="shared" si="9"/>
        <v>0.4</v>
      </c>
      <c r="AL17" s="1">
        <f t="shared" si="4"/>
        <v>0.24513201346340466</v>
      </c>
      <c r="AR17" s="1">
        <f t="shared" si="10"/>
        <v>0.4</v>
      </c>
      <c r="AS17" s="1">
        <f t="shared" si="5"/>
        <v>1.0038573899536034</v>
      </c>
    </row>
    <row r="18" spans="2:45" x14ac:dyDescent="0.25">
      <c r="B18" s="1">
        <v>2.6</v>
      </c>
      <c r="C18" s="1">
        <f t="shared" si="0"/>
        <v>9.1999999999999993</v>
      </c>
      <c r="I18" s="1">
        <v>2.6</v>
      </c>
      <c r="J18" s="1">
        <f t="shared" si="1"/>
        <v>19.16</v>
      </c>
      <c r="P18" s="1">
        <v>2.6</v>
      </c>
      <c r="Q18" s="1">
        <f t="shared" si="6"/>
        <v>1.5384615384615383</v>
      </c>
      <c r="W18" s="1">
        <v>2.6</v>
      </c>
      <c r="X18" s="1">
        <f t="shared" si="2"/>
        <v>27.075970435747905</v>
      </c>
      <c r="AD18" s="1">
        <v>2.6</v>
      </c>
      <c r="AE18" s="1">
        <f t="shared" si="3"/>
        <v>1.5876537778834705</v>
      </c>
      <c r="AK18" s="1">
        <f t="shared" si="9"/>
        <v>0.60000000000000009</v>
      </c>
      <c r="AL18" s="1">
        <f t="shared" si="4"/>
        <v>0.26800742655553611</v>
      </c>
      <c r="AR18" s="1">
        <f t="shared" si="10"/>
        <v>0.60000000000000009</v>
      </c>
      <c r="AS18" s="1">
        <f t="shared" si="5"/>
        <v>1.1297144617117523</v>
      </c>
    </row>
    <row r="19" spans="2:45" x14ac:dyDescent="0.25">
      <c r="B19" s="1">
        <v>2.8</v>
      </c>
      <c r="C19" s="1">
        <f t="shared" si="0"/>
        <v>9.6</v>
      </c>
      <c r="I19" s="1">
        <v>2.8</v>
      </c>
      <c r="J19" s="1">
        <f t="shared" si="1"/>
        <v>21.04</v>
      </c>
      <c r="P19" s="1">
        <v>2.8</v>
      </c>
      <c r="Q19" s="1">
        <f t="shared" si="6"/>
        <v>1.4285714285714286</v>
      </c>
      <c r="W19" s="1">
        <v>2.8</v>
      </c>
      <c r="X19" s="1">
        <f t="shared" si="2"/>
        <v>32.521609664135667</v>
      </c>
      <c r="AD19" s="1">
        <v>2.8</v>
      </c>
      <c r="AE19" s="1">
        <f t="shared" si="3"/>
        <v>1.6410317640634264</v>
      </c>
      <c r="AK19" s="1">
        <f t="shared" si="9"/>
        <v>0.8</v>
      </c>
      <c r="AL19" s="1">
        <f t="shared" si="4"/>
        <v>0.2905836945881472</v>
      </c>
      <c r="AR19" s="1">
        <f t="shared" si="10"/>
        <v>0.8</v>
      </c>
      <c r="AS19" s="1">
        <f t="shared" si="5"/>
        <v>1.2520596833874524</v>
      </c>
    </row>
    <row r="20" spans="2:45" x14ac:dyDescent="0.25">
      <c r="B20" s="1">
        <v>3</v>
      </c>
      <c r="C20" s="1">
        <f t="shared" si="0"/>
        <v>10</v>
      </c>
      <c r="I20" s="1">
        <v>3</v>
      </c>
      <c r="J20" s="1">
        <f t="shared" si="1"/>
        <v>23</v>
      </c>
      <c r="P20" s="1">
        <v>3</v>
      </c>
      <c r="Q20" s="1">
        <f t="shared" si="6"/>
        <v>1.3333333333333333</v>
      </c>
      <c r="W20" s="1">
        <v>3</v>
      </c>
      <c r="X20" s="1">
        <f t="shared" si="2"/>
        <v>39.0625</v>
      </c>
      <c r="AD20" s="1">
        <v>3</v>
      </c>
      <c r="AE20" s="1">
        <f t="shared" si="3"/>
        <v>1.6875</v>
      </c>
      <c r="AK20" s="1">
        <f t="shared" si="9"/>
        <v>1</v>
      </c>
      <c r="AL20" s="1">
        <f t="shared" si="4"/>
        <v>0.3125</v>
      </c>
      <c r="AR20" s="1">
        <f t="shared" si="10"/>
        <v>1</v>
      </c>
      <c r="AS20" s="1">
        <f t="shared" si="5"/>
        <v>1.3693063937629151</v>
      </c>
    </row>
    <row r="21" spans="2:45" x14ac:dyDescent="0.25">
      <c r="B21" s="1">
        <v>3.2</v>
      </c>
      <c r="C21" s="1">
        <f t="shared" si="0"/>
        <v>10.4</v>
      </c>
      <c r="I21" s="1">
        <v>3.2</v>
      </c>
      <c r="J21" s="1">
        <f t="shared" si="1"/>
        <v>25.040000000000003</v>
      </c>
      <c r="P21" s="1">
        <v>3.2</v>
      </c>
      <c r="Q21" s="1">
        <f t="shared" si="6"/>
        <v>1.25</v>
      </c>
      <c r="W21" s="1">
        <v>3.2</v>
      </c>
      <c r="X21" s="1">
        <f t="shared" si="2"/>
        <v>46.918923202399682</v>
      </c>
      <c r="AD21" s="1">
        <v>3.2</v>
      </c>
      <c r="AE21" s="1">
        <f t="shared" si="3"/>
        <v>1.7279529489699612</v>
      </c>
      <c r="AK21" s="1">
        <f t="shared" si="9"/>
        <v>1.2</v>
      </c>
      <c r="AL21" s="1">
        <f t="shared" si="4"/>
        <v>0.33343738259280487</v>
      </c>
      <c r="AR21" s="1">
        <f t="shared" si="10"/>
        <v>1.2</v>
      </c>
      <c r="AS21" s="1">
        <f t="shared" si="5"/>
        <v>1.4802798094929812</v>
      </c>
    </row>
    <row r="22" spans="2:45" x14ac:dyDescent="0.25">
      <c r="B22" s="1">
        <v>3.4</v>
      </c>
      <c r="C22" s="1">
        <f t="shared" si="0"/>
        <v>10.8</v>
      </c>
      <c r="I22" s="1">
        <v>3.4</v>
      </c>
      <c r="J22" s="1">
        <f t="shared" si="1"/>
        <v>27.159999999999997</v>
      </c>
      <c r="P22" s="1">
        <v>3.4</v>
      </c>
      <c r="Q22" s="1">
        <f t="shared" si="6"/>
        <v>1.1764705882352942</v>
      </c>
      <c r="W22" s="1">
        <v>3.4</v>
      </c>
      <c r="X22" s="1">
        <f t="shared" si="2"/>
        <v>56.355465074500543</v>
      </c>
      <c r="AD22" s="1">
        <v>3.4</v>
      </c>
      <c r="AE22" s="1">
        <f t="shared" si="3"/>
        <v>1.7631692864827504</v>
      </c>
      <c r="AK22" s="1">
        <f t="shared" si="9"/>
        <v>1.4</v>
      </c>
      <c r="AL22" s="1">
        <f t="shared" si="4"/>
        <v>0.35313554911691125</v>
      </c>
      <c r="AR22" s="1">
        <f t="shared" si="10"/>
        <v>1.4</v>
      </c>
      <c r="AS22" s="1">
        <f t="shared" si="5"/>
        <v>1.5841854294507347</v>
      </c>
    </row>
    <row r="23" spans="2:45" x14ac:dyDescent="0.25">
      <c r="B23" s="1">
        <v>3.6</v>
      </c>
      <c r="C23" s="1">
        <f t="shared" si="0"/>
        <v>11.2</v>
      </c>
      <c r="I23" s="1">
        <v>3.6</v>
      </c>
      <c r="J23" s="1">
        <f t="shared" si="1"/>
        <v>29.36</v>
      </c>
      <c r="P23" s="1">
        <v>3.6</v>
      </c>
      <c r="Q23" s="1">
        <f t="shared" si="6"/>
        <v>1.1111111111111112</v>
      </c>
      <c r="W23" s="1">
        <v>3.6</v>
      </c>
      <c r="X23" s="1">
        <f t="shared" si="2"/>
        <v>67.689926089369777</v>
      </c>
      <c r="AD23" s="1">
        <v>3.6</v>
      </c>
      <c r="AE23" s="1">
        <f t="shared" si="3"/>
        <v>1.7938268889417353</v>
      </c>
      <c r="AK23" s="1">
        <f t="shared" si="9"/>
        <v>1.5999999999999999</v>
      </c>
      <c r="AL23" s="1">
        <f t="shared" si="4"/>
        <v>0.37140260069995518</v>
      </c>
      <c r="AR23" s="1">
        <f t="shared" si="10"/>
        <v>1.5999999999999999</v>
      </c>
      <c r="AS23" s="1">
        <f t="shared" si="5"/>
        <v>1.6805612616859225</v>
      </c>
    </row>
    <row r="24" spans="2:45" x14ac:dyDescent="0.25">
      <c r="B24" s="1">
        <v>3.8</v>
      </c>
      <c r="C24" s="1">
        <f t="shared" si="0"/>
        <v>11.6</v>
      </c>
      <c r="I24" s="1">
        <v>3.8</v>
      </c>
      <c r="J24" s="1">
        <f t="shared" si="1"/>
        <v>31.64</v>
      </c>
      <c r="P24" s="1">
        <v>3.8</v>
      </c>
      <c r="Q24" s="1">
        <f t="shared" si="6"/>
        <v>1.0526315789473684</v>
      </c>
      <c r="W24" s="1">
        <v>3.8</v>
      </c>
      <c r="X24" s="1">
        <f t="shared" si="2"/>
        <v>81.304024160339168</v>
      </c>
      <c r="AD24" s="1">
        <v>3.8</v>
      </c>
      <c r="AE24" s="1">
        <f t="shared" si="3"/>
        <v>1.8205158820317133</v>
      </c>
      <c r="AK24" s="1">
        <f t="shared" si="9"/>
        <v>1.7999999999999998</v>
      </c>
      <c r="AL24" s="1">
        <f t="shared" si="4"/>
        <v>0.38811743867636633</v>
      </c>
      <c r="AR24" s="1">
        <f t="shared" si="10"/>
        <v>1.7999999999999998</v>
      </c>
      <c r="AS24" s="1">
        <f t="shared" si="5"/>
        <v>1.7692227695993037</v>
      </c>
    </row>
    <row r="25" spans="2:45" x14ac:dyDescent="0.25">
      <c r="B25" s="1">
        <v>4</v>
      </c>
      <c r="C25" s="1">
        <f t="shared" si="0"/>
        <v>12</v>
      </c>
      <c r="I25" s="1">
        <v>4</v>
      </c>
      <c r="J25" s="1">
        <f t="shared" si="1"/>
        <v>34</v>
      </c>
      <c r="P25" s="1">
        <v>4</v>
      </c>
      <c r="Q25" s="1">
        <f t="shared" si="6"/>
        <v>1</v>
      </c>
      <c r="W25" s="1">
        <v>4</v>
      </c>
      <c r="X25" s="1">
        <f t="shared" si="2"/>
        <v>97.65625</v>
      </c>
      <c r="AD25" s="1">
        <v>4</v>
      </c>
      <c r="AE25" s="1">
        <f t="shared" si="3"/>
        <v>1.84375</v>
      </c>
      <c r="AK25" s="1">
        <f t="shared" si="9"/>
        <v>1.9999999999999998</v>
      </c>
      <c r="AL25" s="1">
        <f t="shared" si="4"/>
        <v>0.40322580645161282</v>
      </c>
      <c r="AR25" s="1">
        <f t="shared" si="10"/>
        <v>1.9999999999999998</v>
      </c>
      <c r="AS25" s="1">
        <f t="shared" si="5"/>
        <v>1.850207011230713</v>
      </c>
    </row>
    <row r="26" spans="2:45" x14ac:dyDescent="0.25">
      <c r="B26" s="1">
        <v>4.2</v>
      </c>
      <c r="C26" s="1">
        <f t="shared" si="0"/>
        <v>12.4</v>
      </c>
      <c r="I26" s="1">
        <v>4.2</v>
      </c>
      <c r="J26" s="1">
        <f t="shared" si="1"/>
        <v>36.44</v>
      </c>
      <c r="P26" s="1">
        <v>4.2</v>
      </c>
      <c r="Q26" s="1">
        <f t="shared" si="6"/>
        <v>0.95238095238095233</v>
      </c>
      <c r="W26" s="1">
        <v>4.2</v>
      </c>
      <c r="X26" s="1">
        <f t="shared" si="2"/>
        <v>117.29730800599918</v>
      </c>
      <c r="AD26" s="1">
        <v>4.2</v>
      </c>
      <c r="AE26" s="1">
        <f t="shared" si="3"/>
        <v>1.8639764744849805</v>
      </c>
      <c r="AK26" s="1">
        <f t="shared" si="9"/>
        <v>2.1999999999999997</v>
      </c>
      <c r="AL26" s="1">
        <f t="shared" si="4"/>
        <v>0.41673168730581234</v>
      </c>
      <c r="AR26" s="1">
        <f t="shared" si="10"/>
        <v>2.1999999999999997</v>
      </c>
      <c r="AS26" s="1">
        <f t="shared" si="5"/>
        <v>1.9237202301094753</v>
      </c>
    </row>
    <row r="27" spans="2:45" x14ac:dyDescent="0.25">
      <c r="B27" s="1">
        <v>4.4000000000000004</v>
      </c>
      <c r="C27" s="1">
        <f t="shared" si="0"/>
        <v>12.8</v>
      </c>
      <c r="I27" s="1">
        <v>4.4000000000000004</v>
      </c>
      <c r="J27" s="1">
        <f t="shared" si="1"/>
        <v>38.960000000000008</v>
      </c>
      <c r="P27" s="1">
        <v>4.4000000000000004</v>
      </c>
      <c r="Q27" s="1">
        <f t="shared" si="6"/>
        <v>0.90909090909090906</v>
      </c>
      <c r="W27" s="1">
        <v>4.4000000000000004</v>
      </c>
      <c r="X27" s="1">
        <f t="shared" si="2"/>
        <v>140.88866268625142</v>
      </c>
      <c r="AD27" s="1">
        <v>4.4000000000000004</v>
      </c>
      <c r="AE27" s="1">
        <f t="shared" si="3"/>
        <v>1.8815846432413752</v>
      </c>
      <c r="AK27" s="1">
        <f t="shared" si="9"/>
        <v>2.4</v>
      </c>
      <c r="AL27" s="1">
        <f t="shared" si="4"/>
        <v>0.42868603630467128</v>
      </c>
      <c r="AR27" s="1">
        <f t="shared" si="10"/>
        <v>2.4</v>
      </c>
      <c r="AS27" s="1">
        <f t="shared" si="5"/>
        <v>1.9900913480608966</v>
      </c>
    </row>
    <row r="28" spans="2:45" x14ac:dyDescent="0.25">
      <c r="B28" s="1">
        <v>4.5999999999999996</v>
      </c>
      <c r="C28" s="1">
        <f t="shared" si="0"/>
        <v>13.2</v>
      </c>
      <c r="I28" s="1">
        <v>4.5999999999999996</v>
      </c>
      <c r="J28" s="1">
        <f t="shared" si="1"/>
        <v>41.559999999999995</v>
      </c>
      <c r="P28" s="1">
        <v>4.5999999999999996</v>
      </c>
      <c r="Q28" s="1">
        <f t="shared" si="6"/>
        <v>0.86956521739130443</v>
      </c>
      <c r="W28" s="1">
        <v>4.5999999999999996</v>
      </c>
      <c r="X28" s="1">
        <f t="shared" si="2"/>
        <v>169.22481522342437</v>
      </c>
      <c r="AD28" s="1">
        <v>4.5999999999999996</v>
      </c>
      <c r="AE28" s="1">
        <f t="shared" si="3"/>
        <v>1.8969134444708675</v>
      </c>
      <c r="AK28" s="1">
        <f t="shared" si="9"/>
        <v>2.6</v>
      </c>
      <c r="AL28" s="1">
        <f t="shared" si="4"/>
        <v>0.43917466430105889</v>
      </c>
      <c r="AR28" s="1">
        <f t="shared" si="10"/>
        <v>2.6</v>
      </c>
      <c r="AS28" s="1">
        <f t="shared" si="5"/>
        <v>2.0497324591796868</v>
      </c>
    </row>
    <row r="29" spans="2:45" x14ac:dyDescent="0.25">
      <c r="B29" s="1">
        <v>4.8</v>
      </c>
      <c r="C29" s="1">
        <f t="shared" si="0"/>
        <v>13.6</v>
      </c>
      <c r="I29" s="1">
        <v>4.8</v>
      </c>
      <c r="J29" s="1">
        <f t="shared" si="1"/>
        <v>44.239999999999995</v>
      </c>
      <c r="P29" s="1">
        <v>4.8</v>
      </c>
      <c r="Q29" s="1">
        <f t="shared" si="6"/>
        <v>0.83333333333333337</v>
      </c>
      <c r="W29" s="1">
        <v>4.8</v>
      </c>
      <c r="X29" s="1">
        <f t="shared" si="2"/>
        <v>203.26006040084803</v>
      </c>
      <c r="AD29" s="1">
        <v>4.8</v>
      </c>
      <c r="AE29" s="1">
        <f t="shared" si="3"/>
        <v>1.9102579410158567</v>
      </c>
      <c r="AK29" s="1">
        <f t="shared" si="9"/>
        <v>2.8000000000000003</v>
      </c>
      <c r="AL29" s="1">
        <f t="shared" si="4"/>
        <v>0.44830667794007645</v>
      </c>
      <c r="AR29" s="1">
        <f t="shared" si="10"/>
        <v>2.8000000000000003</v>
      </c>
      <c r="AS29" s="1">
        <f t="shared" si="5"/>
        <v>2.1031064937368864</v>
      </c>
    </row>
    <row r="30" spans="2:45" x14ac:dyDescent="0.25">
      <c r="B30" s="1">
        <v>5</v>
      </c>
      <c r="C30" s="1">
        <f t="shared" si="0"/>
        <v>14</v>
      </c>
      <c r="I30" s="1">
        <v>5</v>
      </c>
      <c r="J30" s="1">
        <f t="shared" si="1"/>
        <v>47</v>
      </c>
      <c r="P30" s="1">
        <v>5</v>
      </c>
      <c r="Q30" s="1">
        <f t="shared" si="6"/>
        <v>0.8</v>
      </c>
      <c r="W30" s="1">
        <v>5</v>
      </c>
      <c r="X30" s="1">
        <f t="shared" si="2"/>
        <v>244.140625</v>
      </c>
      <c r="AD30" s="1">
        <v>5</v>
      </c>
      <c r="AE30" s="1">
        <f t="shared" si="3"/>
        <v>1.921875</v>
      </c>
      <c r="AK30" s="1">
        <f t="shared" si="9"/>
        <v>3.0000000000000004</v>
      </c>
      <c r="AL30" s="1">
        <f t="shared" si="4"/>
        <v>0.45620437956204374</v>
      </c>
      <c r="AR30" s="1">
        <f t="shared" si="10"/>
        <v>3.0000000000000004</v>
      </c>
      <c r="AS30" s="1">
        <f t="shared" si="5"/>
        <v>2.1507016362286944</v>
      </c>
    </row>
    <row r="31" spans="2:45" x14ac:dyDescent="0.25">
      <c r="AK31" s="1">
        <f t="shared" si="9"/>
        <v>3.2000000000000006</v>
      </c>
      <c r="AL31" s="1">
        <f t="shared" si="4"/>
        <v>0.46299506913714716</v>
      </c>
      <c r="AR31" s="1">
        <f t="shared" si="10"/>
        <v>3.2000000000000006</v>
      </c>
      <c r="AS31" s="1">
        <f t="shared" si="5"/>
        <v>2.1930117590368021</v>
      </c>
    </row>
    <row r="32" spans="2:45" x14ac:dyDescent="0.25">
      <c r="AK32" s="1">
        <f t="shared" si="9"/>
        <v>3.4000000000000008</v>
      </c>
      <c r="AL32" s="1">
        <f t="shared" si="4"/>
        <v>0.46880483334292583</v>
      </c>
      <c r="AR32" s="1">
        <f t="shared" si="10"/>
        <v>3.4000000000000008</v>
      </c>
      <c r="AS32" s="1">
        <f t="shared" si="5"/>
        <v>2.2305219949940511</v>
      </c>
    </row>
    <row r="33" spans="37:45" x14ac:dyDescent="0.25">
      <c r="AK33" s="1">
        <f t="shared" si="9"/>
        <v>3.600000000000001</v>
      </c>
      <c r="AL33" s="1">
        <f t="shared" si="4"/>
        <v>0.47375417217461263</v>
      </c>
      <c r="AR33" s="1">
        <f t="shared" si="10"/>
        <v>3.600000000000001</v>
      </c>
      <c r="AS33" s="1">
        <f t="shared" si="5"/>
        <v>2.2636985550088635</v>
      </c>
    </row>
    <row r="34" spans="37:45" x14ac:dyDescent="0.25">
      <c r="AK34" s="1">
        <f t="shared" si="9"/>
        <v>3.8000000000000012</v>
      </c>
      <c r="AL34" s="1">
        <f t="shared" si="4"/>
        <v>0.47795518767618383</v>
      </c>
      <c r="AR34" s="1">
        <f t="shared" si="10"/>
        <v>3.8000000000000012</v>
      </c>
      <c r="AS34" s="1">
        <f t="shared" si="5"/>
        <v>2.2929819524676196</v>
      </c>
    </row>
    <row r="35" spans="37:45" x14ac:dyDescent="0.25">
      <c r="AK35" s="1">
        <f t="shared" si="9"/>
        <v>4.0000000000000009</v>
      </c>
      <c r="AL35" s="1">
        <f t="shared" si="4"/>
        <v>0.4815100154083205</v>
      </c>
      <c r="AR35" s="1">
        <f t="shared" si="10"/>
        <v>4.0000000000000009</v>
      </c>
      <c r="AS35" s="1">
        <f t="shared" si="5"/>
        <v>2.3187828899169789</v>
      </c>
    </row>
    <row r="36" spans="37:45" x14ac:dyDescent="0.25">
      <c r="AK36" s="1">
        <f t="shared" si="9"/>
        <v>4.2000000000000011</v>
      </c>
      <c r="AL36" s="1">
        <f t="shared" si="4"/>
        <v>0.48451018836447757</v>
      </c>
      <c r="AR36" s="1">
        <f t="shared" si="10"/>
        <v>4.2000000000000011</v>
      </c>
      <c r="AS36" s="1">
        <f t="shared" si="5"/>
        <v>2.3414801723678988</v>
      </c>
    </row>
    <row r="37" spans="37:45" x14ac:dyDescent="0.25">
      <c r="AK37" s="1">
        <f t="shared" si="9"/>
        <v>4.4000000000000012</v>
      </c>
      <c r="AL37" s="1">
        <f t="shared" si="4"/>
        <v>0.48703666111690186</v>
      </c>
      <c r="AR37" s="1">
        <f t="shared" si="10"/>
        <v>4.4000000000000012</v>
      </c>
      <c r="AS37" s="1">
        <f t="shared" si="5"/>
        <v>2.3614201209198518</v>
      </c>
    </row>
    <row r="38" spans="37:45" x14ac:dyDescent="0.25">
      <c r="AK38" s="1">
        <f t="shared" si="9"/>
        <v>4.6000000000000014</v>
      </c>
      <c r="AL38" s="1">
        <f t="shared" si="4"/>
        <v>0.48916027169863924</v>
      </c>
      <c r="AR38" s="1">
        <f t="shared" si="10"/>
        <v>4.6000000000000014</v>
      </c>
      <c r="AS38" s="1">
        <f t="shared" si="5"/>
        <v>2.3789170619259008</v>
      </c>
    </row>
    <row r="39" spans="37:45" x14ac:dyDescent="0.25">
      <c r="AK39" s="1">
        <f t="shared" si="9"/>
        <v>4.8000000000000016</v>
      </c>
      <c r="AL39" s="1">
        <f t="shared" si="4"/>
        <v>0.49094246919029294</v>
      </c>
      <c r="AR39" s="1">
        <f t="shared" si="10"/>
        <v>4.8000000000000016</v>
      </c>
      <c r="AS39" s="1">
        <f t="shared" si="5"/>
        <v>2.3942545564682653</v>
      </c>
    </row>
    <row r="40" spans="37:45" x14ac:dyDescent="0.25">
      <c r="AK40" s="1">
        <f t="shared" si="9"/>
        <v>5.0000000000000018</v>
      </c>
      <c r="AL40" s="1">
        <f t="shared" si="4"/>
        <v>0.49243618027103686</v>
      </c>
      <c r="AR40" s="1">
        <f t="shared" si="10"/>
        <v>5.0000000000000018</v>
      </c>
      <c r="AS40" s="1">
        <f t="shared" si="5"/>
        <v>2.4076871110658145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710795-5AC8-4A7B-A9E8-03F7E931E68D}">
  <dimension ref="A1:I55"/>
  <sheetViews>
    <sheetView tabSelected="1" zoomScaleNormal="100" workbookViewId="0"/>
  </sheetViews>
  <sheetFormatPr defaultRowHeight="15" x14ac:dyDescent="0.25"/>
  <cols>
    <col min="1" max="1" width="20.7109375" customWidth="1"/>
    <col min="2" max="2" width="16.7109375" customWidth="1"/>
    <col min="3" max="3" width="19.28515625" customWidth="1"/>
    <col min="4" max="4" width="12.5703125" customWidth="1"/>
    <col min="6" max="7" width="13.5703125" customWidth="1"/>
    <col min="8" max="8" width="13.28515625" customWidth="1"/>
    <col min="9" max="9" width="13.5703125" customWidth="1"/>
  </cols>
  <sheetData>
    <row r="1" spans="1:4" x14ac:dyDescent="0.25">
      <c r="A1" s="1" t="s">
        <v>45</v>
      </c>
      <c r="B1" s="1"/>
      <c r="C1" s="1"/>
    </row>
    <row r="2" spans="1:4" x14ac:dyDescent="0.25">
      <c r="A2" s="1"/>
      <c r="B2" s="1"/>
      <c r="C2" s="1"/>
    </row>
    <row r="3" spans="1:4" x14ac:dyDescent="0.25">
      <c r="A3" s="2" t="s">
        <v>44</v>
      </c>
      <c r="B3" s="2" t="s">
        <v>43</v>
      </c>
      <c r="C3" s="2"/>
    </row>
    <row r="4" spans="1:4" x14ac:dyDescent="0.25">
      <c r="A4" s="2" t="s">
        <v>1</v>
      </c>
      <c r="B4" s="2" t="s">
        <v>0</v>
      </c>
      <c r="C4" s="2" t="s">
        <v>42</v>
      </c>
    </row>
    <row r="5" spans="1:4" x14ac:dyDescent="0.25">
      <c r="A5" s="7">
        <v>0.3</v>
      </c>
      <c r="B5" s="7">
        <v>100</v>
      </c>
      <c r="C5" s="8">
        <f t="shared" ref="C5:C16" si="0">1/A5</f>
        <v>3.3333333333333335</v>
      </c>
      <c r="D5" s="7">
        <v>100</v>
      </c>
    </row>
    <row r="6" spans="1:4" x14ac:dyDescent="0.25">
      <c r="A6" s="7">
        <v>0.4</v>
      </c>
      <c r="B6" s="7">
        <v>95</v>
      </c>
      <c r="C6" s="8">
        <f t="shared" si="0"/>
        <v>2.5</v>
      </c>
      <c r="D6" s="7">
        <v>95</v>
      </c>
    </row>
    <row r="7" spans="1:4" x14ac:dyDescent="0.25">
      <c r="A7" s="7">
        <v>0.5</v>
      </c>
      <c r="B7" s="7">
        <v>93</v>
      </c>
      <c r="C7" s="8">
        <f t="shared" si="0"/>
        <v>2</v>
      </c>
      <c r="D7" s="7">
        <v>93</v>
      </c>
    </row>
    <row r="8" spans="1:4" x14ac:dyDescent="0.25">
      <c r="A8" s="7">
        <v>0.57999999999999996</v>
      </c>
      <c r="B8" s="7">
        <v>90.2</v>
      </c>
      <c r="C8" s="8">
        <f t="shared" si="0"/>
        <v>1.7241379310344829</v>
      </c>
      <c r="D8" s="7">
        <v>90.2</v>
      </c>
    </row>
    <row r="9" spans="1:4" x14ac:dyDescent="0.25">
      <c r="A9" s="7">
        <v>0.6</v>
      </c>
      <c r="B9" s="7">
        <v>90</v>
      </c>
      <c r="C9" s="8">
        <f t="shared" si="0"/>
        <v>1.6666666666666667</v>
      </c>
      <c r="D9" s="7">
        <v>90</v>
      </c>
    </row>
    <row r="10" spans="1:4" x14ac:dyDescent="0.25">
      <c r="A10" s="7">
        <v>0.65</v>
      </c>
      <c r="B10" s="7">
        <v>88</v>
      </c>
      <c r="C10" s="8">
        <f t="shared" si="0"/>
        <v>1.5384615384615383</v>
      </c>
      <c r="D10" s="7">
        <v>88</v>
      </c>
    </row>
    <row r="11" spans="1:4" x14ac:dyDescent="0.25">
      <c r="A11" s="7">
        <v>0.7</v>
      </c>
      <c r="B11" s="7">
        <v>85</v>
      </c>
      <c r="C11" s="8">
        <f t="shared" si="0"/>
        <v>1.4285714285714286</v>
      </c>
      <c r="D11" s="7">
        <v>85</v>
      </c>
    </row>
    <row r="12" spans="1:4" x14ac:dyDescent="0.25">
      <c r="A12" s="7">
        <v>1.1000000000000001</v>
      </c>
      <c r="B12" s="7">
        <v>86</v>
      </c>
      <c r="C12" s="8">
        <f t="shared" si="0"/>
        <v>0.90909090909090906</v>
      </c>
      <c r="D12" s="7">
        <v>86</v>
      </c>
    </row>
    <row r="13" spans="1:4" x14ac:dyDescent="0.25">
      <c r="A13" s="7">
        <v>1.1499999999999999</v>
      </c>
      <c r="B13" s="7">
        <v>83</v>
      </c>
      <c r="C13" s="8">
        <f t="shared" si="0"/>
        <v>0.86956521739130443</v>
      </c>
      <c r="D13" s="7">
        <v>83</v>
      </c>
    </row>
    <row r="14" spans="1:4" x14ac:dyDescent="0.25">
      <c r="A14" s="7">
        <v>1.4</v>
      </c>
      <c r="B14" s="7">
        <v>82</v>
      </c>
      <c r="C14" s="8">
        <f t="shared" si="0"/>
        <v>0.7142857142857143</v>
      </c>
      <c r="D14" s="7">
        <v>82</v>
      </c>
    </row>
    <row r="15" spans="1:4" x14ac:dyDescent="0.25">
      <c r="A15" s="7">
        <v>1.8</v>
      </c>
      <c r="B15" s="7">
        <v>80</v>
      </c>
      <c r="C15" s="8">
        <f t="shared" si="0"/>
        <v>0.55555555555555558</v>
      </c>
      <c r="D15" s="7">
        <v>80</v>
      </c>
    </row>
    <row r="16" spans="1:4" x14ac:dyDescent="0.25">
      <c r="A16" s="7">
        <v>2.6</v>
      </c>
      <c r="B16" s="7">
        <v>81</v>
      </c>
      <c r="C16" s="8">
        <f t="shared" si="0"/>
        <v>0.38461538461538458</v>
      </c>
      <c r="D16" s="7">
        <v>81</v>
      </c>
    </row>
    <row r="20" spans="1:6" x14ac:dyDescent="0.25">
      <c r="A20" t="s">
        <v>41</v>
      </c>
    </row>
    <row r="21" spans="1:6" ht="15.75" thickBot="1" x14ac:dyDescent="0.3"/>
    <row r="22" spans="1:6" x14ac:dyDescent="0.25">
      <c r="A22" s="6" t="s">
        <v>40</v>
      </c>
      <c r="B22" s="6"/>
    </row>
    <row r="23" spans="1:6" x14ac:dyDescent="0.25">
      <c r="A23" s="4" t="s">
        <v>39</v>
      </c>
      <c r="B23" s="4">
        <v>0.80937445469952718</v>
      </c>
    </row>
    <row r="24" spans="1:6" x14ac:dyDescent="0.25">
      <c r="A24" s="4" t="s">
        <v>38</v>
      </c>
      <c r="B24" s="4">
        <v>0.65508700792015695</v>
      </c>
    </row>
    <row r="25" spans="1:6" x14ac:dyDescent="0.25">
      <c r="A25" s="4" t="s">
        <v>37</v>
      </c>
      <c r="B25" s="4">
        <v>0.62059570871217262</v>
      </c>
    </row>
    <row r="26" spans="1:6" x14ac:dyDescent="0.25">
      <c r="A26" s="4" t="s">
        <v>25</v>
      </c>
      <c r="B26" s="4">
        <v>3.7750953562459424</v>
      </c>
    </row>
    <row r="27" spans="1:6" ht="15.75" thickBot="1" x14ac:dyDescent="0.3">
      <c r="A27" s="3" t="s">
        <v>36</v>
      </c>
      <c r="B27" s="3">
        <v>12</v>
      </c>
    </row>
    <row r="29" spans="1:6" ht="15.75" thickBot="1" x14ac:dyDescent="0.3">
      <c r="A29" t="s">
        <v>35</v>
      </c>
    </row>
    <row r="30" spans="1:6" x14ac:dyDescent="0.25">
      <c r="A30" s="5"/>
      <c r="B30" s="5" t="s">
        <v>34</v>
      </c>
      <c r="C30" s="5" t="s">
        <v>33</v>
      </c>
      <c r="D30" s="5" t="s">
        <v>32</v>
      </c>
      <c r="E30" s="5" t="s">
        <v>31</v>
      </c>
      <c r="F30" s="5" t="s">
        <v>30</v>
      </c>
    </row>
    <row r="31" spans="1:6" x14ac:dyDescent="0.25">
      <c r="A31" s="4" t="s">
        <v>29</v>
      </c>
      <c r="B31" s="4">
        <v>1</v>
      </c>
      <c r="C31" s="4">
        <v>270.67321717916991</v>
      </c>
      <c r="D31" s="4">
        <v>270.67321717916991</v>
      </c>
      <c r="E31" s="4">
        <v>18.992819144618139</v>
      </c>
      <c r="F31" s="4">
        <v>1.4254393121364622E-3</v>
      </c>
    </row>
    <row r="32" spans="1:6" x14ac:dyDescent="0.25">
      <c r="A32" s="4" t="s">
        <v>28</v>
      </c>
      <c r="B32" s="4">
        <v>10</v>
      </c>
      <c r="C32" s="4">
        <v>142.51344948749679</v>
      </c>
      <c r="D32" s="4">
        <v>14.251344948749679</v>
      </c>
      <c r="E32" s="4"/>
      <c r="F32" s="4"/>
    </row>
    <row r="33" spans="1:9" ht="15.75" thickBot="1" x14ac:dyDescent="0.3">
      <c r="A33" s="3" t="s">
        <v>27</v>
      </c>
      <c r="B33" s="3">
        <v>11</v>
      </c>
      <c r="C33" s="3">
        <v>413.18666666666672</v>
      </c>
      <c r="D33" s="3"/>
      <c r="E33" s="3"/>
      <c r="F33" s="3"/>
    </row>
    <row r="34" spans="1:9" ht="15.75" thickBot="1" x14ac:dyDescent="0.3"/>
    <row r="35" spans="1:9" x14ac:dyDescent="0.25">
      <c r="A35" s="5"/>
      <c r="B35" s="5" t="s">
        <v>26</v>
      </c>
      <c r="C35" s="5" t="s">
        <v>25</v>
      </c>
      <c r="D35" s="5" t="s">
        <v>24</v>
      </c>
      <c r="E35" s="5" t="s">
        <v>23</v>
      </c>
      <c r="F35" s="5" t="s">
        <v>22</v>
      </c>
      <c r="G35" s="5" t="s">
        <v>21</v>
      </c>
      <c r="H35" s="5" t="s">
        <v>20</v>
      </c>
      <c r="I35" s="5" t="s">
        <v>19</v>
      </c>
    </row>
    <row r="36" spans="1:9" x14ac:dyDescent="0.25">
      <c r="A36" s="4" t="s">
        <v>18</v>
      </c>
      <c r="B36" s="4">
        <v>94.962563111678719</v>
      </c>
      <c r="C36" s="4">
        <v>1.978371640610709</v>
      </c>
      <c r="D36" s="4">
        <v>48.0003661406936</v>
      </c>
      <c r="E36" s="4">
        <v>3.7156456704198573E-13</v>
      </c>
      <c r="F36" s="4">
        <v>90.554476395566169</v>
      </c>
      <c r="G36" s="4">
        <v>99.370649827791269</v>
      </c>
      <c r="H36" s="4">
        <v>90.554476395566169</v>
      </c>
      <c r="I36" s="4">
        <v>99.370649827791269</v>
      </c>
    </row>
    <row r="37" spans="1:9" ht="15.75" thickBot="1" x14ac:dyDescent="0.3">
      <c r="A37" s="3" t="s">
        <v>17</v>
      </c>
      <c r="B37" s="3">
        <v>-7.3302850034078633</v>
      </c>
      <c r="C37" s="3">
        <v>1.6820005910219336</v>
      </c>
      <c r="D37" s="3">
        <v>-4.3580751650950376</v>
      </c>
      <c r="E37" s="3">
        <v>1.4254393121364622E-3</v>
      </c>
      <c r="F37" s="3">
        <v>-11.078015869327709</v>
      </c>
      <c r="G37" s="3">
        <v>-3.5825541374880174</v>
      </c>
      <c r="H37" s="3">
        <v>-11.078015869327709</v>
      </c>
      <c r="I37" s="3">
        <v>-3.5825541374880174</v>
      </c>
    </row>
    <row r="41" spans="1:9" x14ac:dyDescent="0.25">
      <c r="A41" t="s">
        <v>16</v>
      </c>
      <c r="E41" t="s">
        <v>15</v>
      </c>
    </row>
    <row r="42" spans="1:9" ht="15.75" thickBot="1" x14ac:dyDescent="0.3"/>
    <row r="43" spans="1:9" x14ac:dyDescent="0.25">
      <c r="A43" s="5" t="s">
        <v>14</v>
      </c>
      <c r="B43" s="5" t="s">
        <v>13</v>
      </c>
      <c r="C43" s="5" t="s">
        <v>12</v>
      </c>
      <c r="E43" s="5" t="s">
        <v>11</v>
      </c>
      <c r="F43" s="5" t="s">
        <v>10</v>
      </c>
    </row>
    <row r="44" spans="1:9" x14ac:dyDescent="0.25">
      <c r="A44" s="4">
        <v>1</v>
      </c>
      <c r="B44" s="4">
        <v>92.763477610656366</v>
      </c>
      <c r="C44" s="4">
        <v>7.2365223893436337</v>
      </c>
      <c r="E44" s="4">
        <v>4.166666666666667</v>
      </c>
      <c r="F44" s="4">
        <v>80</v>
      </c>
    </row>
    <row r="45" spans="1:9" x14ac:dyDescent="0.25">
      <c r="A45" s="4">
        <v>2</v>
      </c>
      <c r="B45" s="4">
        <v>92.030449110315573</v>
      </c>
      <c r="C45" s="4">
        <v>2.9695508896844274</v>
      </c>
      <c r="E45" s="4">
        <v>12.5</v>
      </c>
      <c r="F45" s="4">
        <v>81</v>
      </c>
    </row>
    <row r="46" spans="1:9" x14ac:dyDescent="0.25">
      <c r="A46" s="4">
        <v>3</v>
      </c>
      <c r="B46" s="4">
        <v>91.297420609974793</v>
      </c>
      <c r="C46" s="4">
        <v>1.7025793900252069</v>
      </c>
      <c r="E46" s="4">
        <v>20.833333333333336</v>
      </c>
      <c r="F46" s="4">
        <v>82</v>
      </c>
    </row>
    <row r="47" spans="1:9" x14ac:dyDescent="0.25">
      <c r="A47" s="4">
        <v>4</v>
      </c>
      <c r="B47" s="4">
        <v>90.710997809702164</v>
      </c>
      <c r="C47" s="4">
        <v>-0.51099780970216102</v>
      </c>
      <c r="E47" s="4">
        <v>29.166666666666668</v>
      </c>
      <c r="F47" s="4">
        <v>83</v>
      </c>
    </row>
    <row r="48" spans="1:9" x14ac:dyDescent="0.25">
      <c r="A48" s="4">
        <v>5</v>
      </c>
      <c r="B48" s="4">
        <v>90.564392109633999</v>
      </c>
      <c r="C48" s="4">
        <v>-0.56439210963399944</v>
      </c>
      <c r="E48" s="4">
        <v>37.5</v>
      </c>
      <c r="F48" s="4">
        <v>85</v>
      </c>
    </row>
    <row r="49" spans="1:6" x14ac:dyDescent="0.25">
      <c r="A49" s="4">
        <v>6</v>
      </c>
      <c r="B49" s="4">
        <v>90.197877859463603</v>
      </c>
      <c r="C49" s="4">
        <v>-2.1978778594636026</v>
      </c>
      <c r="E49" s="4">
        <v>45.833333333333336</v>
      </c>
      <c r="F49" s="4">
        <v>86</v>
      </c>
    </row>
    <row r="50" spans="1:6" x14ac:dyDescent="0.25">
      <c r="A50" s="4">
        <v>7</v>
      </c>
      <c r="B50" s="4">
        <v>89.83136360929322</v>
      </c>
      <c r="C50" s="4">
        <v>-4.83136360929322</v>
      </c>
      <c r="E50" s="4">
        <v>54.166666666666664</v>
      </c>
      <c r="F50" s="4">
        <v>88</v>
      </c>
    </row>
    <row r="51" spans="1:6" x14ac:dyDescent="0.25">
      <c r="A51" s="4">
        <v>8</v>
      </c>
      <c r="B51" s="4">
        <v>86.899249607930074</v>
      </c>
      <c r="C51" s="4">
        <v>-0.89924960793007358</v>
      </c>
      <c r="E51" s="4">
        <v>62.5</v>
      </c>
      <c r="F51" s="4">
        <v>90</v>
      </c>
    </row>
    <row r="52" spans="1:6" x14ac:dyDescent="0.25">
      <c r="A52" s="4">
        <v>9</v>
      </c>
      <c r="B52" s="4">
        <v>86.532735357759677</v>
      </c>
      <c r="C52" s="4">
        <v>-3.5327353577596767</v>
      </c>
      <c r="E52" s="4">
        <v>70.833333333333343</v>
      </c>
      <c r="F52" s="4">
        <v>90.2</v>
      </c>
    </row>
    <row r="53" spans="1:6" x14ac:dyDescent="0.25">
      <c r="A53" s="4">
        <v>10</v>
      </c>
      <c r="B53" s="4">
        <v>84.700164106907707</v>
      </c>
      <c r="C53" s="4">
        <v>-2.7001641069077067</v>
      </c>
      <c r="E53" s="4">
        <v>79.166666666666671</v>
      </c>
      <c r="F53" s="4">
        <v>93</v>
      </c>
    </row>
    <row r="54" spans="1:6" x14ac:dyDescent="0.25">
      <c r="A54" s="4">
        <v>11</v>
      </c>
      <c r="B54" s="4">
        <v>81.76805010554456</v>
      </c>
      <c r="C54" s="4">
        <v>-1.7680501055445603</v>
      </c>
      <c r="E54" s="4">
        <v>87.500000000000014</v>
      </c>
      <c r="F54" s="4">
        <v>95</v>
      </c>
    </row>
    <row r="55" spans="1:6" ht="15.75" thickBot="1" x14ac:dyDescent="0.3">
      <c r="A55" s="3">
        <v>12</v>
      </c>
      <c r="B55" s="3">
        <v>75.903822102818282</v>
      </c>
      <c r="C55" s="3">
        <v>5.0961778971817182</v>
      </c>
      <c r="E55" s="3">
        <v>95.833333333333343</v>
      </c>
      <c r="F55" s="3">
        <v>100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8B4F5E-270C-45F2-BF77-A75314A62179}">
  <dimension ref="A1:I55"/>
  <sheetViews>
    <sheetView workbookViewId="0">
      <selection activeCell="N39" sqref="N39"/>
    </sheetView>
  </sheetViews>
  <sheetFormatPr defaultRowHeight="15" x14ac:dyDescent="0.25"/>
  <cols>
    <col min="1" max="1" width="12.85546875" customWidth="1"/>
    <col min="2" max="2" width="15.5703125" customWidth="1"/>
    <col min="3" max="3" width="14.42578125" customWidth="1"/>
    <col min="6" max="6" width="17.5703125" customWidth="1"/>
    <col min="7" max="8" width="13.7109375" customWidth="1"/>
    <col min="9" max="9" width="18.7109375" customWidth="1"/>
  </cols>
  <sheetData>
    <row r="1" spans="1:3" x14ac:dyDescent="0.25">
      <c r="A1" s="1" t="s">
        <v>46</v>
      </c>
      <c r="B1" s="1"/>
      <c r="C1" s="1"/>
    </row>
    <row r="2" spans="1:3" x14ac:dyDescent="0.25">
      <c r="A2" s="1"/>
      <c r="B2" s="1"/>
      <c r="C2" s="1"/>
    </row>
    <row r="3" spans="1:3" x14ac:dyDescent="0.25">
      <c r="A3" s="2" t="s">
        <v>44</v>
      </c>
      <c r="B3" s="2" t="s">
        <v>43</v>
      </c>
      <c r="C3" s="2"/>
    </row>
    <row r="4" spans="1:3" x14ac:dyDescent="0.25">
      <c r="A4" s="2" t="s">
        <v>1</v>
      </c>
      <c r="B4" s="2" t="s">
        <v>0</v>
      </c>
      <c r="C4" s="2" t="s">
        <v>42</v>
      </c>
    </row>
    <row r="5" spans="1:3" x14ac:dyDescent="0.25">
      <c r="A5" s="7">
        <v>0.3</v>
      </c>
      <c r="B5" s="7">
        <v>100</v>
      </c>
      <c r="C5" s="8">
        <f t="shared" ref="C5:C16" si="0">1/A5</f>
        <v>3.3333333333333335</v>
      </c>
    </row>
    <row r="6" spans="1:3" x14ac:dyDescent="0.25">
      <c r="A6" s="7">
        <v>0.4</v>
      </c>
      <c r="B6" s="7">
        <v>95</v>
      </c>
      <c r="C6" s="8">
        <f t="shared" si="0"/>
        <v>2.5</v>
      </c>
    </row>
    <row r="7" spans="1:3" x14ac:dyDescent="0.25">
      <c r="A7" s="7">
        <v>0.5</v>
      </c>
      <c r="B7" s="7">
        <v>93</v>
      </c>
      <c r="C7" s="8">
        <f t="shared" si="0"/>
        <v>2</v>
      </c>
    </row>
    <row r="8" spans="1:3" x14ac:dyDescent="0.25">
      <c r="A8" s="7">
        <v>0.57999999999999996</v>
      </c>
      <c r="B8" s="7">
        <v>90.2</v>
      </c>
      <c r="C8" s="8">
        <f t="shared" si="0"/>
        <v>1.7241379310344829</v>
      </c>
    </row>
    <row r="9" spans="1:3" x14ac:dyDescent="0.25">
      <c r="A9" s="7">
        <v>0.6</v>
      </c>
      <c r="B9" s="7">
        <v>90</v>
      </c>
      <c r="C9" s="8">
        <f t="shared" si="0"/>
        <v>1.6666666666666667</v>
      </c>
    </row>
    <row r="10" spans="1:3" x14ac:dyDescent="0.25">
      <c r="A10" s="7">
        <v>0.65</v>
      </c>
      <c r="B10" s="7">
        <v>88</v>
      </c>
      <c r="C10" s="8">
        <f t="shared" si="0"/>
        <v>1.5384615384615383</v>
      </c>
    </row>
    <row r="11" spans="1:3" x14ac:dyDescent="0.25">
      <c r="A11" s="7">
        <v>0.7</v>
      </c>
      <c r="B11" s="7">
        <v>85</v>
      </c>
      <c r="C11" s="8">
        <f t="shared" si="0"/>
        <v>1.4285714285714286</v>
      </c>
    </row>
    <row r="12" spans="1:3" x14ac:dyDescent="0.25">
      <c r="A12" s="7">
        <v>1.1000000000000001</v>
      </c>
      <c r="B12" s="7">
        <v>86</v>
      </c>
      <c r="C12" s="8">
        <f t="shared" si="0"/>
        <v>0.90909090909090906</v>
      </c>
    </row>
    <row r="13" spans="1:3" x14ac:dyDescent="0.25">
      <c r="A13" s="7">
        <v>1.1499999999999999</v>
      </c>
      <c r="B13" s="7">
        <v>83</v>
      </c>
      <c r="C13" s="8">
        <f t="shared" si="0"/>
        <v>0.86956521739130443</v>
      </c>
    </row>
    <row r="14" spans="1:3" x14ac:dyDescent="0.25">
      <c r="A14" s="7">
        <v>1.4</v>
      </c>
      <c r="B14" s="7">
        <v>82</v>
      </c>
      <c r="C14" s="8">
        <f t="shared" si="0"/>
        <v>0.7142857142857143</v>
      </c>
    </row>
    <row r="15" spans="1:3" x14ac:dyDescent="0.25">
      <c r="A15" s="7">
        <v>1.8</v>
      </c>
      <c r="B15" s="7">
        <v>80</v>
      </c>
      <c r="C15" s="8">
        <f t="shared" si="0"/>
        <v>0.55555555555555558</v>
      </c>
    </row>
    <row r="16" spans="1:3" x14ac:dyDescent="0.25">
      <c r="A16" s="7">
        <v>2.6</v>
      </c>
      <c r="B16" s="7">
        <v>81</v>
      </c>
      <c r="C16" s="8">
        <f t="shared" si="0"/>
        <v>0.38461538461538458</v>
      </c>
    </row>
    <row r="20" spans="1:6" x14ac:dyDescent="0.25">
      <c r="A20" t="s">
        <v>41</v>
      </c>
    </row>
    <row r="21" spans="1:6" ht="15.75" thickBot="1" x14ac:dyDescent="0.3"/>
    <row r="22" spans="1:6" x14ac:dyDescent="0.25">
      <c r="A22" s="6" t="s">
        <v>40</v>
      </c>
      <c r="B22" s="6"/>
    </row>
    <row r="23" spans="1:6" x14ac:dyDescent="0.25">
      <c r="A23" s="4" t="s">
        <v>39</v>
      </c>
      <c r="B23" s="4">
        <v>0.97788244592649576</v>
      </c>
    </row>
    <row r="24" spans="1:6" x14ac:dyDescent="0.25">
      <c r="A24" s="4" t="s">
        <v>38</v>
      </c>
      <c r="B24" s="4">
        <v>0.95625407805118601</v>
      </c>
    </row>
    <row r="25" spans="1:6" x14ac:dyDescent="0.25">
      <c r="A25" s="4" t="s">
        <v>37</v>
      </c>
      <c r="B25" s="4">
        <v>0.95187948585630466</v>
      </c>
    </row>
    <row r="26" spans="1:6" x14ac:dyDescent="0.25">
      <c r="A26" s="4" t="s">
        <v>25</v>
      </c>
      <c r="B26" s="4">
        <v>1.3444415818580819</v>
      </c>
    </row>
    <row r="27" spans="1:6" ht="15.75" thickBot="1" x14ac:dyDescent="0.3">
      <c r="A27" s="3" t="s">
        <v>36</v>
      </c>
      <c r="B27" s="3">
        <v>12</v>
      </c>
    </row>
    <row r="29" spans="1:6" ht="15.75" thickBot="1" x14ac:dyDescent="0.3">
      <c r="A29" t="s">
        <v>35</v>
      </c>
    </row>
    <row r="30" spans="1:6" x14ac:dyDescent="0.25">
      <c r="A30" s="5"/>
      <c r="B30" s="5" t="s">
        <v>34</v>
      </c>
      <c r="C30" s="5" t="s">
        <v>33</v>
      </c>
      <c r="D30" s="5" t="s">
        <v>32</v>
      </c>
      <c r="E30" s="5" t="s">
        <v>31</v>
      </c>
      <c r="F30" s="5" t="s">
        <v>30</v>
      </c>
    </row>
    <row r="31" spans="1:6" x14ac:dyDescent="0.25">
      <c r="A31" s="4" t="s">
        <v>29</v>
      </c>
      <c r="B31" s="4">
        <v>1</v>
      </c>
      <c r="C31" s="4">
        <v>395.11143499637603</v>
      </c>
      <c r="D31" s="4">
        <v>395.11143499637603</v>
      </c>
      <c r="E31" s="4">
        <v>218.59273629438539</v>
      </c>
      <c r="F31" s="4">
        <v>4.0166043716514561E-8</v>
      </c>
    </row>
    <row r="32" spans="1:6" x14ac:dyDescent="0.25">
      <c r="A32" s="4" t="s">
        <v>28</v>
      </c>
      <c r="B32" s="4">
        <v>10</v>
      </c>
      <c r="C32" s="4">
        <v>18.07523167029062</v>
      </c>
      <c r="D32" s="4">
        <v>1.8075231670290619</v>
      </c>
      <c r="E32" s="4"/>
      <c r="F32" s="4"/>
    </row>
    <row r="33" spans="1:9" ht="15.75" thickBot="1" x14ac:dyDescent="0.3">
      <c r="A33" s="3" t="s">
        <v>27</v>
      </c>
      <c r="B33" s="3">
        <v>11</v>
      </c>
      <c r="C33" s="3">
        <v>413.18666666666667</v>
      </c>
      <c r="D33" s="3"/>
      <c r="E33" s="3"/>
      <c r="F33" s="3"/>
    </row>
    <row r="34" spans="1:9" ht="15.75" thickBot="1" x14ac:dyDescent="0.3"/>
    <row r="35" spans="1:9" x14ac:dyDescent="0.25">
      <c r="A35" s="5"/>
      <c r="B35" s="5" t="s">
        <v>26</v>
      </c>
      <c r="C35" s="5" t="s">
        <v>25</v>
      </c>
      <c r="D35" s="5" t="s">
        <v>24</v>
      </c>
      <c r="E35" s="5" t="s">
        <v>23</v>
      </c>
      <c r="F35" s="5" t="s">
        <v>22</v>
      </c>
      <c r="G35" s="5" t="s">
        <v>21</v>
      </c>
      <c r="H35" s="5" t="s">
        <v>20</v>
      </c>
      <c r="I35" s="5" t="s">
        <v>19</v>
      </c>
    </row>
    <row r="36" spans="1:9" x14ac:dyDescent="0.25">
      <c r="A36" s="4" t="s">
        <v>18</v>
      </c>
      <c r="B36" s="4">
        <v>77.561784750331242</v>
      </c>
      <c r="C36" s="4">
        <v>0.79185620017965785</v>
      </c>
      <c r="D36" s="4">
        <v>97.949330614237624</v>
      </c>
      <c r="E36" s="4">
        <v>3.0130906113965417E-16</v>
      </c>
      <c r="F36" s="4">
        <v>75.797419185524731</v>
      </c>
      <c r="G36" s="4">
        <v>79.326150315137753</v>
      </c>
      <c r="H36" s="4">
        <v>75.797419185524731</v>
      </c>
      <c r="I36" s="4">
        <v>79.326150315137753</v>
      </c>
    </row>
    <row r="37" spans="1:9" ht="15.75" thickBot="1" x14ac:dyDescent="0.3">
      <c r="A37" s="3" t="s">
        <v>17</v>
      </c>
      <c r="B37" s="3">
        <v>6.9482871035431231</v>
      </c>
      <c r="C37" s="3">
        <v>0.46995891444743682</v>
      </c>
      <c r="D37" s="3">
        <v>14.784882018277502</v>
      </c>
      <c r="E37" s="3">
        <v>4.0166043716514495E-8</v>
      </c>
      <c r="F37" s="3">
        <v>5.9011533874254951</v>
      </c>
      <c r="G37" s="3">
        <v>7.995420819660751</v>
      </c>
      <c r="H37" s="3">
        <v>5.9011533874254951</v>
      </c>
      <c r="I37" s="3">
        <v>7.995420819660751</v>
      </c>
    </row>
    <row r="41" spans="1:9" x14ac:dyDescent="0.25">
      <c r="A41" t="s">
        <v>16</v>
      </c>
      <c r="E41" t="s">
        <v>15</v>
      </c>
    </row>
    <row r="42" spans="1:9" ht="15.75" thickBot="1" x14ac:dyDescent="0.3"/>
    <row r="43" spans="1:9" x14ac:dyDescent="0.25">
      <c r="A43" s="5" t="s">
        <v>14</v>
      </c>
      <c r="B43" s="5" t="s">
        <v>13</v>
      </c>
      <c r="C43" s="5" t="s">
        <v>12</v>
      </c>
      <c r="E43" s="5" t="s">
        <v>11</v>
      </c>
      <c r="F43" s="5" t="s">
        <v>10</v>
      </c>
    </row>
    <row r="44" spans="1:9" x14ac:dyDescent="0.25">
      <c r="A44" s="4">
        <v>1</v>
      </c>
      <c r="B44" s="4">
        <v>100.72274176214165</v>
      </c>
      <c r="C44" s="4">
        <v>-0.72274176214165209</v>
      </c>
      <c r="E44" s="4">
        <v>4.166666666666667</v>
      </c>
      <c r="F44" s="4">
        <v>80</v>
      </c>
    </row>
    <row r="45" spans="1:9" x14ac:dyDescent="0.25">
      <c r="A45" s="4">
        <v>2</v>
      </c>
      <c r="B45" s="4">
        <v>94.93250250918905</v>
      </c>
      <c r="C45" s="4">
        <v>6.7497490810950467E-2</v>
      </c>
      <c r="E45" s="4">
        <v>12.5</v>
      </c>
      <c r="F45" s="4">
        <v>81</v>
      </c>
    </row>
    <row r="46" spans="1:9" x14ac:dyDescent="0.25">
      <c r="A46" s="4">
        <v>3</v>
      </c>
      <c r="B46" s="4">
        <v>91.458358957417488</v>
      </c>
      <c r="C46" s="4">
        <v>1.541641042582512</v>
      </c>
      <c r="E46" s="4">
        <v>20.833333333333336</v>
      </c>
      <c r="F46" s="4">
        <v>82</v>
      </c>
    </row>
    <row r="47" spans="1:9" x14ac:dyDescent="0.25">
      <c r="A47" s="4">
        <v>4</v>
      </c>
      <c r="B47" s="4">
        <v>89.541590101267658</v>
      </c>
      <c r="C47" s="4">
        <v>0.65840989873234435</v>
      </c>
      <c r="E47" s="4">
        <v>29.166666666666668</v>
      </c>
      <c r="F47" s="4">
        <v>83</v>
      </c>
    </row>
    <row r="48" spans="1:9" x14ac:dyDescent="0.25">
      <c r="A48" s="4">
        <v>5</v>
      </c>
      <c r="B48" s="4">
        <v>89.142263256236447</v>
      </c>
      <c r="C48" s="4">
        <v>0.85773674376355302</v>
      </c>
      <c r="E48" s="4">
        <v>37.5</v>
      </c>
      <c r="F48" s="4">
        <v>85</v>
      </c>
    </row>
    <row r="49" spans="1:6" x14ac:dyDescent="0.25">
      <c r="A49" s="4">
        <v>6</v>
      </c>
      <c r="B49" s="4">
        <v>88.251457217320663</v>
      </c>
      <c r="C49" s="4">
        <v>-0.25145721732066306</v>
      </c>
      <c r="E49" s="4">
        <v>45.833333333333336</v>
      </c>
      <c r="F49" s="4">
        <v>86</v>
      </c>
    </row>
    <row r="50" spans="1:6" x14ac:dyDescent="0.25">
      <c r="A50" s="4">
        <v>7</v>
      </c>
      <c r="B50" s="4">
        <v>87.487909183964277</v>
      </c>
      <c r="C50" s="4">
        <v>-2.4879091839642768</v>
      </c>
      <c r="E50" s="4">
        <v>54.166666666666664</v>
      </c>
      <c r="F50" s="4">
        <v>88</v>
      </c>
    </row>
    <row r="51" spans="1:6" x14ac:dyDescent="0.25">
      <c r="A51" s="4">
        <v>8</v>
      </c>
      <c r="B51" s="4">
        <v>83.878409389915902</v>
      </c>
      <c r="C51" s="4">
        <v>2.1215906100840982</v>
      </c>
      <c r="E51" s="4">
        <v>62.5</v>
      </c>
      <c r="F51" s="4">
        <v>90</v>
      </c>
    </row>
    <row r="52" spans="1:6" x14ac:dyDescent="0.25">
      <c r="A52" s="4">
        <v>9</v>
      </c>
      <c r="B52" s="4">
        <v>83.60377353602091</v>
      </c>
      <c r="C52" s="4">
        <v>-0.60377353602090977</v>
      </c>
      <c r="E52" s="4">
        <v>70.833333333333343</v>
      </c>
      <c r="F52" s="4">
        <v>90.2</v>
      </c>
    </row>
    <row r="53" spans="1:6" x14ac:dyDescent="0.25">
      <c r="A53" s="4">
        <v>10</v>
      </c>
      <c r="B53" s="4">
        <v>82.524846967147752</v>
      </c>
      <c r="C53" s="4">
        <v>-0.52484696714775225</v>
      </c>
      <c r="E53" s="4">
        <v>79.166666666666671</v>
      </c>
      <c r="F53" s="4">
        <v>93</v>
      </c>
    </row>
    <row r="54" spans="1:6" x14ac:dyDescent="0.25">
      <c r="A54" s="4">
        <v>11</v>
      </c>
      <c r="B54" s="4">
        <v>81.421944252299639</v>
      </c>
      <c r="C54" s="4">
        <v>-1.4219442522996388</v>
      </c>
      <c r="E54" s="4">
        <v>87.500000000000014</v>
      </c>
      <c r="F54" s="4">
        <v>95</v>
      </c>
    </row>
    <row r="55" spans="1:6" ht="15.75" thickBot="1" x14ac:dyDescent="0.3">
      <c r="A55" s="3">
        <v>12</v>
      </c>
      <c r="B55" s="3">
        <v>80.234202867078594</v>
      </c>
      <c r="C55" s="3">
        <v>0.76579713292140639</v>
      </c>
      <c r="E55" s="3">
        <v>95.833333333333343</v>
      </c>
      <c r="F55" s="3">
        <v>100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Fig..</vt:lpstr>
      <vt:lpstr>M1</vt:lpstr>
      <vt:lpstr>M2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branko</dc:creator>
  <cp:lastModifiedBy>Branko Pecar</cp:lastModifiedBy>
  <dcterms:created xsi:type="dcterms:W3CDTF">2019-05-26T16:19:16Z</dcterms:created>
  <dcterms:modified xsi:type="dcterms:W3CDTF">2020-09-20T07:10:53Z</dcterms:modified>
</cp:coreProperties>
</file>